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1"/>
  </bookViews>
  <sheets>
    <sheet name="Registro Infortuni 2016" sheetId="1" r:id="rId1"/>
    <sheet name="Infortuni per ATS " sheetId="2" r:id="rId2"/>
    <sheet name="Foglio1" sheetId="3" r:id="rId3"/>
  </sheets>
  <definedNames>
    <definedName name="_xlnm._FilterDatabase" localSheetId="0" hidden="1">'Registro Infortuni 2016'!$A$7:$M$67</definedName>
    <definedName name="_xlnm.Print_Area" localSheetId="1">'Infortuni per ATS '!$B$1:$C$13</definedName>
    <definedName name="_xlnm.Print_Area" localSheetId="0">'Registro Infortuni 2016'!$A$1:$M$7</definedName>
    <definedName name="OLE_LINK3" localSheetId="0">'Registro Infortuni 2016'!$A$1</definedName>
    <definedName name="OLE_LINK8" localSheetId="0">'Registro Infortuni 2016'!$A$3</definedName>
    <definedName name="_xlnm.Print_Titles" localSheetId="0">'Registro Infortuni 2016'!$7:$7</definedName>
  </definedNames>
  <calcPr fullCalcOnLoad="1"/>
</workbook>
</file>

<file path=xl/sharedStrings.xml><?xml version="1.0" encoding="utf-8"?>
<sst xmlns="http://schemas.openxmlformats.org/spreadsheetml/2006/main" count="352" uniqueCount="178">
  <si>
    <t>SESSO</t>
  </si>
  <si>
    <t xml:space="preserve">TOTALE </t>
  </si>
  <si>
    <t>N°  Infortuni  mortali</t>
  </si>
  <si>
    <t>DATA NOTIFICA</t>
  </si>
  <si>
    <t>DATA INFORTUNIO</t>
  </si>
  <si>
    <t>DATA DECESSO</t>
  </si>
  <si>
    <t>COMUNE INFORTUNIO</t>
  </si>
  <si>
    <t>MANSIONE SVOLTA</t>
  </si>
  <si>
    <t>RAPPORTO DI LAVORO</t>
  </si>
  <si>
    <t>DESCRIZIONE EVENTO</t>
  </si>
  <si>
    <t>n.</t>
  </si>
  <si>
    <t>DATA NASCITA</t>
  </si>
  <si>
    <t xml:space="preserve">SETTORE </t>
  </si>
  <si>
    <t>Unità Organizzativa Governo della prevenzione, tutela sanitaria, piano sicurezza luoghi di lavoro e emergenze sanitarie</t>
  </si>
  <si>
    <t>NAZIONALITA'</t>
  </si>
  <si>
    <t xml:space="preserve"> </t>
  </si>
  <si>
    <t xml:space="preserve"> INFORTUNI MORTALI  SEGNALATI DALLE ASL  E  ACCADUTI NEI LUOGHI DI LAVORO (SULLA BASE DELLE PRIME INFORMAZIONI FORNITE)</t>
  </si>
  <si>
    <t>M</t>
  </si>
  <si>
    <t>ITALIANA</t>
  </si>
  <si>
    <t>REGISTRO REGIONALE INFORTUNI MORTALI - Anno 2013</t>
  </si>
  <si>
    <t>titolare</t>
  </si>
  <si>
    <t>n.c.</t>
  </si>
  <si>
    <t>AGRICOLTURA</t>
  </si>
  <si>
    <t>Il Registro Regionale 2016 è alimentato dal flusso informativo originato dalle ATS della Lombardia.  Le informazioni raccolte e sintetizzate sono aggiornate con cadenza mensile.</t>
  </si>
  <si>
    <t>ATS</t>
  </si>
  <si>
    <t>RONCOBELLO</t>
  </si>
  <si>
    <t>artigiano</t>
  </si>
  <si>
    <t xml:space="preserve">Mentre un altro artigiano boscaiolo era alla giuda di un escavatore idraulico cingolato  con pinza per legna durante operazioni di pulizia di un bosco, l'infortunato saliva  repentinamente sul cingolo per comunicare col guidatore. Il movimento del braccio meccanico  ha colpito la vittima nella zona del collo schiacciandolo contro la griglia anteriore di protezione della cabina, causandone il decesso instantaneamente. 
Sul posto è intervenuto personale dell'Ufficio PSAL di Bonate Sotto e i Carabinieri. </t>
  </si>
  <si>
    <t>INFORTUNI MORTALI ACCADUTI SUL LAVORO SEGNALATI DALLE ATS  NELL'ANNO 2016</t>
  </si>
  <si>
    <t>LIVO</t>
  </si>
  <si>
    <t>l'infortunato, lavoratore frontaliere oltre che proprietario di terreni agricoli e di un piccolo allevamento, era alla guida di un autocarro agricolo sul quale erano stati caricati 9 quintali di mais, stava percorrendo in discesa una strada agricola con forte pendenza quando l'autocarro si ribaltava su un lato; l'infortunato veniva sbalzato fuori dalla cabina di guida, priva peraltro di portiere, rimanendo schiacciato sotto l'autocarro. Sono in corso accertamenti per verificare se l'accaduto sia da ascrivere a incidente o a infortunio per il quale è necessario chiarie la dinamica ed eventuali responsabilità.</t>
  </si>
  <si>
    <t>INSUBRIA</t>
  </si>
  <si>
    <t>MOZZATE</t>
  </si>
  <si>
    <t>CITTA' METROPOLITANA DI MILANO</t>
  </si>
  <si>
    <t>VAL PADANA</t>
  </si>
  <si>
    <t>BRIANZA</t>
  </si>
  <si>
    <t>BRESCIA</t>
  </si>
  <si>
    <t>BERGAMO</t>
  </si>
  <si>
    <t>PAVIA</t>
  </si>
  <si>
    <t>MONTAGNA</t>
  </si>
  <si>
    <t>All'interno dell'area di pertinenza di una civile abitazione, durante la potatura di una pianta precipitava da un'altezza di circa 5 metri impattando al suolo provocandogli la morte</t>
  </si>
  <si>
    <t>CALVISANO</t>
  </si>
  <si>
    <t>F</t>
  </si>
  <si>
    <t>Il titolare dell'az.agr. doveva agganciare al trattore un aratro, correttamente posizionato a terra, sostenuto in verticale dall'apposita asta metallica. Per inserire i cavicchi di collegamento tra i bracci di sollevamento del trattore e gli agganci dell'aratro, si faceva aiutare dalla moglie, casalinga. Durante questa operazione, dopo aver effettuato il collegamento di un braccio, mentre la moglie si apprestava a collegare il secondo, per cause in corso di accertamento, i bracci di sollevamento venivano azionati e sollevati di una decina di centimetri. Tale movimento faceva piegare lateralmente l'aratro che, con la parte superiore, colpiva alla testa l'infortunata, con conseguente successivo suo decesso.</t>
  </si>
  <si>
    <t>STEZZANO</t>
  </si>
  <si>
    <t>TRASPORTI</t>
  </si>
  <si>
    <t>mentre scaricava dei tubi metallici da un camion, veniva travolto dagli stessi provocandogli lesioni mortalI.</t>
  </si>
  <si>
    <t>70 anni</t>
  </si>
  <si>
    <t>autostrasportatore</t>
  </si>
  <si>
    <t xml:space="preserve">titolare </t>
  </si>
  <si>
    <t>RUDIANO</t>
  </si>
  <si>
    <t>coltivatore diretto</t>
  </si>
  <si>
    <t>Mentre operava la pulizia dell'alveo di un canale irriguo con una barca dotata di frese, è stato ritrovato incastrato sotto un ponte di passaggio carraio, con la schiena appoggiata alla barca. Le circostanze e la dinamica sono in fase di indagine</t>
  </si>
  <si>
    <t>precipitava all'interno di una apertura non protetta situata a circa 2.85 metri di altezza da terra, facente parte di una cabina di selezione in fase di montaggio.</t>
  </si>
  <si>
    <t>atipico</t>
  </si>
  <si>
    <t>MONTELLO</t>
  </si>
  <si>
    <t>INDUSTRIA</t>
  </si>
  <si>
    <t>CANTU</t>
  </si>
  <si>
    <t>durante la fase di caricamento di un mini escavatore (bobcat) su di un camion utilizzando 2 rulliere l''escavatore si ribaltava ed il lavoratore sbalzava fuori rimanedo  schiacciato dallo stesso</t>
  </si>
  <si>
    <t>collaboratore familiare</t>
  </si>
  <si>
    <t>INDUSTRIA (meccanica)</t>
  </si>
  <si>
    <t>MILANO</t>
  </si>
  <si>
    <t>TREZZANO ROSA</t>
  </si>
  <si>
    <t>N.C.</t>
  </si>
  <si>
    <t>INDUSTRIA (metalmeccanica)</t>
  </si>
  <si>
    <t>infortunio accaduto a lavoratore interinale in azienda metalmeccanica. I manufatti, collocati su di un telaio metallico, vengono movimentati a mezzo di un carroponte per essere immersi nelle diverse vasche di trattamento superficiale sino alla immersione nella vasca di zinco fuso per la zincatura. L’infortunato con altri colleghi rimuoveva dal telaio ancora agganciato al carroponte i manufatti zincati. Per ragioni in corso di accertamento il telaio del peso di circa 2000 kg si sganciava dal carroponte e nella caduta investiva l'infortunato colpendolo al capo che decedeva sul colpo per le lesioni subite.</t>
  </si>
  <si>
    <t>Titolare senza dipendenti</t>
  </si>
  <si>
    <t>GAMBOLO'</t>
  </si>
  <si>
    <t>In qualità di perito, per conto di Assicurazione, attraverso scala fissa a pioli accedeva al tetto del magazzino per scattare alcune foto della copertura. Improvvisamente una lastra di ondulux cedeva e l'infortunato precipitava a terra da un'altezza di 12 metri.</t>
  </si>
  <si>
    <t xml:space="preserve"> Attività di agenti e mediatori di assicurazioni</t>
  </si>
  <si>
    <t>ALTRO: Commercio all'ingrosso, intermediari</t>
  </si>
  <si>
    <t>IDRO</t>
  </si>
  <si>
    <t>ALTRO: MANUTENZIONE DEL VERDE</t>
  </si>
  <si>
    <t>ALTRO: SILVICOLTURA E FORESTE</t>
  </si>
  <si>
    <t>MAROCCHINA</t>
  </si>
  <si>
    <t>Manutenzione del verde, scerbatura</t>
  </si>
  <si>
    <t>Dipendente</t>
  </si>
  <si>
    <t>mentre effettuava lavori di taglio dell'erba sul bordo del canale artificiale, gli cadeva in acqua la visiera di protezione e, nel cercare di recuperarla utilizzando l'asta del decespugliatore, del tipo a zainetto, si sbilanciava cadendo nell'acqua ed affogando</t>
  </si>
  <si>
    <t>OSPITALETTO</t>
  </si>
  <si>
    <t>INDUSTRIA (siderurgia)</t>
  </si>
  <si>
    <t>L'infortunato era addetto alla movimentazione di spezzoni metallici (scarti di lavorazione) dalla fossa in cui automaticamente venivano gettati ad un cassone scarrabile posto ad una distanza di circa tre metri dalla fossa. L'operazione era effettuata sollevando gli spezzoni con un magnete collegato al carro ponte. L'infortunio è avvenuto durante la fase di ritorno del magnete, scarico, dal cassone alla fossa. Nella circostanza, il lavoratore comandava la traslazione del carro ponte e la discesa del magnete tramite il telecomando mentre era intento a controllare il contenuto della fossa. In tal modo non si avvedeva del sopraggiungere del magnete che lo investiva, schiacciandogli la testa contro la balaustra di protezione della fossa.</t>
  </si>
  <si>
    <t>SORESINA</t>
  </si>
  <si>
    <t>Bosnia-Erzegovina</t>
  </si>
  <si>
    <t>Dipendente impresa costruzioni</t>
  </si>
  <si>
    <t>INDUSTRIA: lavorazione latte</t>
  </si>
  <si>
    <t xml:space="preserve">Il lavoratore, dipendente dell'impresa di costruzioni titolare del cantiere avviato all'interno della a zienda di lavorazione del latte, si trovava all'interno di uno scavo ed ha subito fatale trauma conseguente a violento impatto con escavatore meccanico in manovra.
</t>
  </si>
  <si>
    <t>EGIZIANA</t>
  </si>
  <si>
    <t>IRREGOLARE</t>
  </si>
  <si>
    <t>Il lavoratore stava aiutando nella sostituzione di lastre ondulate in vetro resina non portanti poste sul tetto di un magazzino. In seguito allo sfondamento di una di queste lastre precipitava sul pavimento da un'altezza di circa 7 metri riportando una frattura cranica che ne provocava il decesso.</t>
  </si>
  <si>
    <t>MERATE</t>
  </si>
  <si>
    <t>COSTRUZIONI</t>
  </si>
  <si>
    <t>NC</t>
  </si>
  <si>
    <t>Dipendente a tempo indeterminato</t>
  </si>
  <si>
    <t>Seppellimento in scavo per allacciamento fognatura in cantiere di edilizia residenziale</t>
  </si>
  <si>
    <t>DESIO</t>
  </si>
  <si>
    <t>operaio</t>
  </si>
  <si>
    <t xml:space="preserve">con un collega, dopo aver terminato la rimozione delle lastre in eternit sul tetto della palazzina, hanno iniziato la posa della nuova copertura in pannelli di lamiera verniciata e coibentata. Tali pannelli misurano circa 1 x 5,7 metri.Dopo aver posato circa l’ 80% della nuova copertura si è reso necessario ricavare una botola avente dimensioni di circa 0,5 x 1 metro al fine di accedere al sottotetto dove era presente il punto rete per ricaricare le batterie degli attrezzi di lavoro. La botola era stata aperta circa 30 minuti prima dell’ infortunio. La botola era stata ricavata tagliando la lamiera già posata. La botola è stata aperta dal testimone su indicazione dell’ infortunato.
Nello spostare manualmente e in coppia un pannello sulla falda opposta a quella della botola, la gamba destra dell’ infortunato scivolava nella botola procurandosi una profonda ferita contro il bordo della lamiera da poco tagliata.
L'emorragia seguita al taglio, nonostrante il tempestivo intervento del collega, era talmente grave da provocare pressochè immediata perdita di coscienza dell'infortunato e arresto cardiaco.
Dopo l'intervento dei rianimatori sul posto ed il trasporto all'Ospedale di Desio per le prime cure, veniva trasferito tramite eliambulanza all'Ospedale San Gerardo di Monza. </t>
  </si>
  <si>
    <t>BOVISIO MASCIAGO</t>
  </si>
  <si>
    <t>Artigiani ed operai specializzati addetti alle rifiniture</t>
  </si>
  <si>
    <t xml:space="preserve">durante il rifacimento della copertura e della gronda l'infortunato si sbilanciava cadendo da un ponteggio da un'altezza di circa 6/7 metri. Il parapetto di testata all'ultimo piano del ponteggio, dove operava il lattoniere infortunatosi, non era regolamentare. </t>
  </si>
  <si>
    <t>TEGLIO</t>
  </si>
  <si>
    <t>Italiana</t>
  </si>
  <si>
    <t>piccolo imprenditore agricolo</t>
  </si>
  <si>
    <t>titolare imrpesa individuale</t>
  </si>
  <si>
    <t>mentre conduceva una macchina agricola (trattore) di sua proprietà perdeva il controllo e si ribaltava restando schiacciato dall arco di protezione</t>
  </si>
  <si>
    <t>GROPELLO CAIROLI</t>
  </si>
  <si>
    <t>L'infortunato eseguiva lavori di sfalcio erba ed arbusti a lato della carreggiata S.P 586 Km 13.600 direzione Pavia. Sopravveniva un autotreno che tamponava il furgone munito di segnalatori lampeggianti e cartelli indicatori, quindi usciva di strada investendo il lavoratore.</t>
  </si>
  <si>
    <t>autonomo</t>
  </si>
  <si>
    <t>CASTEGNATO</t>
  </si>
  <si>
    <t>l'operaio stava lavorando alla postazione di comando di un grande tornio verticale. Per motivi da accertare la struttura di controllo del tornio (braccio di supporto dell'organo lavoratore con pulpito di comando con operatore a bordo) collassava a terra. L'operaio rimaneva schiacciato tra la parte collassata e il terreno</t>
  </si>
  <si>
    <t>AZZANO SAN PAOLO</t>
  </si>
  <si>
    <t>caduta dall'alto durante le operazioni di sostituzione di un lucernario</t>
  </si>
  <si>
    <t>PIUBEGA</t>
  </si>
  <si>
    <t>la vittima, un pensionato di 79 anni, è stato chiamato da un agricoltore per la sistemazione di un tetto .Durante i lavori è precipitato da un altezza di 6 metri</t>
  </si>
  <si>
    <t>79 anni</t>
  </si>
  <si>
    <t>RICENGO</t>
  </si>
  <si>
    <t>operaio agricolo specializzato</t>
  </si>
  <si>
    <t>sostituzione lastre ondulate copertura</t>
  </si>
  <si>
    <t>socio (anche di cooperative)</t>
  </si>
  <si>
    <t xml:space="preserve">Mentre era in corso il riempimento di una trincea orizzontale con trinciato di mais integrale, l'infortunato veniva investito da un trattore, attrezzato con pala, in manovra di retromarcia e guidato da un contoterzista. Colpito presumibilmente dal contrappeso posteriore del trattore, riportava fratture plurime di cranio e torace che ne provocavano il decesso. </t>
  </si>
  <si>
    <t>Addetto alla raccolta di uva decedeva a seguito di malore. Il decesso è verosimilmente attribuibile a cause naturali</t>
  </si>
  <si>
    <t>SANTA MARIA DELLA VERSA</t>
  </si>
  <si>
    <t>raccolta dell'uva</t>
  </si>
  <si>
    <t>RONCADELLE</t>
  </si>
  <si>
    <t>ALTRO: smaltimento trattamento e raccolta rifiuti</t>
  </si>
  <si>
    <t>CANZO</t>
  </si>
  <si>
    <t>L'infortunato è stato investito da un ponteggio caduto a seguito di fuoriuscita improvvisa di fanghi della lavorazione del marmo, provenienti da un silos in fase di demolizione.</t>
  </si>
  <si>
    <t>L'infortunato, addetto alla raccolta dei rifiuti, scendeva dal mezzo e si poneva tra questo e il cancello del lago giardinetto. Mentre era intento ad aprire il lucchetto veniva travolto dal mezzo che si muoveva</t>
  </si>
  <si>
    <t>Titolare</t>
  </si>
  <si>
    <t>carpentiere</t>
  </si>
  <si>
    <t>INDUSTRIA: manufatturiera</t>
  </si>
  <si>
    <t>Il lavoratore si trovava presso una ditta, per scaricare merce con il proprio automezzo. Mentre si trovava sul fianco del suo automezzo intento ad effettuare lo scarico dei dati per il controllo della temperatura, trattandosi di un semirimorchio a temperatura controllata, veniva urtato e trascinato da un altro automezzo che stava effettuando la manovra di attracco alla banchina di carico, subendo lesioni mortali.</t>
  </si>
  <si>
    <t>autotrasportatore</t>
  </si>
  <si>
    <t>PANTIGLIATE</t>
  </si>
  <si>
    <t>Costruzioni</t>
  </si>
  <si>
    <t>DURANTE LE ATTIVITA' DI IMBIANCATURA PARETI DI UN BAGNO, IN ABITAZIONE PRIVATA, L'INFORTUNATO CADEVA DALLA SCALA ENTRANDO IN CONTATTO CON IL CAPO AGLI ELEMENTI IN FERRO DELL'IMPIANTO DI RISCALDAMENTO E POI CADENDO SUCCESSIVAMENTE A TERRA. TRASPORTATO IN OSPEDALE E SOTTOPOSTO AD INTERVENTO CHIRURGICO, DECEDEVA L'INDOMANI. (IN ATTESA DI AUTOPSIA)</t>
  </si>
  <si>
    <t>TRASPORTI: trasporto ferroviario passeggeri</t>
  </si>
  <si>
    <t>Per cause in corso di accertamento da parte della POLFER di Brescia, un carro ferroviario carico di spezzoni di rotaie e di traversine (frutto di manutenzione alla linea ferroviaria) si è mosso ed ha investito un carrello-motore su cui erano due lavoratori, il deceduto ed un altro, ricoverato in rianimazione.</t>
  </si>
  <si>
    <t>lavoratore ferrovia</t>
  </si>
  <si>
    <t>LEGNANO</t>
  </si>
  <si>
    <t>L'infortunato, affilatore/attrezzista in una ditta che produce turbine, si trovava all'ìnterno di un magazzino con arredi in metallo. Nel tardo pomeriggio veniva trovato morto dai colleghi in posizione eretta intrappolato tra gli arredi fissi e le cassettiere in metallo che gli sono cadute addosso.</t>
  </si>
  <si>
    <t>operaio specializzato</t>
  </si>
  <si>
    <t>ISOLA DOVARESE</t>
  </si>
  <si>
    <t xml:space="preserve">L'infortunato si trovava in prossimità del portone di ingresso di un capannone mentre un collega stava conducendo fuori dallo stesso capannone un sollevatore telescopico che vi era stato ricoverato la sera precedente. La corretta ricostruzione della dinamica dell'evento è in corso, ma a seguito dell'impatto con il  mezzo pesante, l'infortunato riportava un trauma toracico che ne provocava il decesso. </t>
  </si>
  <si>
    <t>OPERAIO EDILIZIA</t>
  </si>
  <si>
    <t>SAN MARTINO IN STRADA</t>
  </si>
  <si>
    <t>DIPENDENTE</t>
  </si>
  <si>
    <t>OPERAIO</t>
  </si>
  <si>
    <t>54 ANNI</t>
  </si>
  <si>
    <t xml:space="preserve">L'infortunato , per effettuare la consueta attività lavorativa di sistemazione dei bovini (stabulazione) entrava nel box dedicato dove erano presenti 3/4 bovine ed un toro, e quindi  mentre stava lavorando all'interno del box, all'improvviso accidentalmente veniva incornato dallo stesso toro innervosito.
L'infortunato immediatamente soccorso dal 118 è deceduto verso le 14, al Pronto Soccorso del Presidio Ospedaliero dell' ASSt di Lodi.
</t>
  </si>
  <si>
    <t>AGRICOLTURA/ALLEVAMENTO</t>
  </si>
  <si>
    <t>ALBANESE</t>
  </si>
  <si>
    <t>24/04/73</t>
  </si>
  <si>
    <t>COSTRUZIONI (cantiere rimozione amianto)</t>
  </si>
  <si>
    <t>CORTENOVA</t>
  </si>
  <si>
    <t>Trauma toracico da schiacciamento causato da macchinario</t>
  </si>
  <si>
    <t>RUMENA</t>
  </si>
  <si>
    <t>nc</t>
  </si>
  <si>
    <t>CARIMATE</t>
  </si>
  <si>
    <t>DURANTE LA FASE DI RETROMARCIA DEL TRATTORE VENIVA INVESTITO DALLO STESSO</t>
  </si>
  <si>
    <t>agricoltore</t>
  </si>
  <si>
    <t>LONATE CEPPINO</t>
  </si>
  <si>
    <t>pensionato</t>
  </si>
  <si>
    <t>non in attività lavorativa</t>
  </si>
  <si>
    <t>ROGNO</t>
  </si>
  <si>
    <t>ALTRO: RECUPERO RIFIUTI</t>
  </si>
  <si>
    <t>dipendente</t>
  </si>
  <si>
    <t>Infortunio accaduto al termine del taglio delle piante con utilizzo di PLE.Durante lo spostamento della PLE questa si inclinava su un fianco  schiacciando l'infortunato e causandone il decesso.</t>
  </si>
  <si>
    <t xml:space="preserve">Dalla prima ricostruzione della dinamica eseguita in loco, risulta che il lavoratore è stato investito, nel piazzale della ditta, da un camion compattatore in fase di retromarcia. </t>
  </si>
  <si>
    <t>LUMEZZANE</t>
  </si>
  <si>
    <t>Socio di impresa</t>
  </si>
  <si>
    <t>L’infortunato è caduto dal tetto di un capannone posto ad un altezza di circa 8 metri, a seguito dello sfondamento di una lastra in materiale plastico, che si è rotta per il peso della persona che vi stava passando sopra</t>
  </si>
  <si>
    <t>SOVICO</t>
  </si>
  <si>
    <t>All'inizio della giornata di lavoro, l'operatore avviava il nastro trasportatore della centrale di betonaggio, ma (in base ad una ricostruzione deduttiva) doveva intervenire in quanto probabilmente la gelata notturna impediva il corretto avviamento dell'attrezzatura stessa. Attualmente non è dato di sapere quale manovra intendesse eseguire, ma il risultato è stato il trascinamento del braccio dx tra il nastro ed il rullo motore, con lesioni mortali al tronco causate dalla lamiera posta a protezione dell'imbocco della zona di presa.</t>
  </si>
  <si>
    <t>imprenditore artigiano</t>
  </si>
  <si>
    <t>L'infortunato è caduto da una scala trasportabile di proprietà</t>
  </si>
  <si>
    <t>Il lavoratore, mentre transitava in cantiere, rimaneva schiacciato tra la parete della casa in ristrutturazione e la zavorra del miniescavatore, che stava ruotando durante le normali operazioni di lavoro.</t>
  </si>
  <si>
    <t>CHIARI</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</si>
</sst>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d\-mmm\-yyyy"/>
    <numFmt numFmtId="174" formatCode="d/m"/>
    <numFmt numFmtId="175" formatCode="0.00000"/>
    <numFmt numFmtId="176" formatCode="0.0000"/>
    <numFmt numFmtId="177" formatCode="0.000"/>
    <numFmt numFmtId="178" formatCode="0.0"/>
    <numFmt numFmtId="179" formatCode="d\-mmm\-yy"/>
    <numFmt numFmtId="180" formatCode="[$-410]d\-mmm\-yy;@"/>
    <numFmt numFmtId="181" formatCode="dd\-mmm\-yyyy"/>
    <numFmt numFmtId="182" formatCode="h:mm;@"/>
    <numFmt numFmtId="183" formatCode="mmm\-yyyy"/>
    <numFmt numFmtId="184" formatCode="0.0000000"/>
    <numFmt numFmtId="185" formatCode="0.000000"/>
    <numFmt numFmtId="186" formatCode="[$-410]dddd\ d\ mmmm\ yyyy"/>
    <numFmt numFmtId="187" formatCode="[$-410]d\-mmm\-yyyy;@"/>
    <numFmt numFmtId="188" formatCode="[$-410]dd\-mmm\-yy;@"/>
    <numFmt numFmtId="189" formatCode="h\.mm;@"/>
    <numFmt numFmtId="190" formatCode="dd/mm/yy"/>
    <numFmt numFmtId="191" formatCode="[$€-2]\ #.##000_);[Red]\([$€-2]\ #.##000\)"/>
    <numFmt numFmtId="192" formatCode="&quot;Attivo&quot;;&quot;Attivo&quot;;&quot;Inattivo&quot;"/>
    <numFmt numFmtId="193" formatCode="dd/mm/yy;@"/>
  </numFmts>
  <fonts count="65">
    <font>
      <sz val="10"/>
      <name val="Arial"/>
      <family val="0"/>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2"/>
    </font>
    <font>
      <sz val="16"/>
      <name val="Arial"/>
      <family val="2"/>
    </font>
    <font>
      <b/>
      <sz val="18"/>
      <name val="Arial"/>
      <family val="2"/>
    </font>
    <font>
      <b/>
      <sz val="9"/>
      <name val="Tahoma"/>
      <family val="2"/>
    </font>
    <font>
      <b/>
      <sz val="14"/>
      <name val="Arial"/>
      <family val="2"/>
    </font>
    <font>
      <sz val="9"/>
      <name val="Arial"/>
      <family val="2"/>
    </font>
    <font>
      <b/>
      <sz val="12"/>
      <name val="Frugal Sans"/>
      <family val="0"/>
    </font>
    <font>
      <b/>
      <sz val="9"/>
      <name val="Arial"/>
      <family val="2"/>
    </font>
    <font>
      <b/>
      <sz val="12"/>
      <name val="Tahoma"/>
      <family val="2"/>
    </font>
    <font>
      <b/>
      <sz val="20"/>
      <name val="Tahoma"/>
      <family val="2"/>
    </font>
    <font>
      <sz val="11"/>
      <name val="Tahoma"/>
      <family val="2"/>
    </font>
    <font>
      <sz val="10"/>
      <name val="MS Sans Serif"/>
      <family val="2"/>
    </font>
    <font>
      <sz val="18"/>
      <name val="Arial"/>
      <family val="2"/>
    </font>
    <font>
      <sz val="1"/>
      <color indexed="8"/>
      <name val="Arial"/>
      <family val="0"/>
    </font>
    <font>
      <sz val="1.5"/>
      <color indexed="8"/>
      <name val="Arial"/>
      <family val="0"/>
    </font>
    <font>
      <sz val="9.75"/>
      <color indexed="8"/>
      <name val="Arial"/>
      <family val="0"/>
    </font>
    <font>
      <b/>
      <sz val="11"/>
      <color indexed="8"/>
      <name val="Arial"/>
      <family val="0"/>
    </font>
    <font>
      <sz val="12"/>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8"/>
      <name val="Calibri"/>
      <family val="2"/>
    </font>
    <font>
      <sz val="18"/>
      <name val="Calibri"/>
      <family val="2"/>
    </font>
    <font>
      <sz val="8"/>
      <name val="Segoe UI"/>
      <family val="2"/>
    </font>
    <font>
      <b/>
      <sz val="1"/>
      <color indexed="8"/>
      <name val="Arial"/>
      <family val="0"/>
    </font>
    <font>
      <b/>
      <sz val="1.25"/>
      <color indexed="8"/>
      <name val="Arial"/>
      <family val="0"/>
    </font>
    <font>
      <b/>
      <sz val="18"/>
      <color indexed="8"/>
      <name val="Arial"/>
      <family val="0"/>
    </font>
    <font>
      <b/>
      <sz val="24"/>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6" fillId="0" borderId="10" xfId="0" applyFont="1" applyBorder="1" applyAlignment="1">
      <alignment horizontal="center" wrapText="1"/>
    </xf>
    <xf numFmtId="49" fontId="6" fillId="0" borderId="10" xfId="0" applyNumberFormat="1" applyFont="1" applyBorder="1" applyAlignment="1">
      <alignment horizontal="center" wrapText="1"/>
    </xf>
    <xf numFmtId="0" fontId="9" fillId="0" borderId="10" xfId="0" applyFont="1" applyBorder="1" applyAlignment="1">
      <alignment horizontal="center" wrapText="1"/>
    </xf>
    <xf numFmtId="190" fontId="6" fillId="0" borderId="10" xfId="0" applyNumberFormat="1" applyFont="1" applyBorder="1" applyAlignment="1">
      <alignment horizontal="center" wrapText="1"/>
    </xf>
    <xf numFmtId="0" fontId="6" fillId="0" borderId="0" xfId="0" applyFont="1" applyBorder="1" applyAlignment="1">
      <alignment horizont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190" fontId="9" fillId="33" borderId="10" xfId="0" applyNumberFormat="1" applyFont="1" applyFill="1" applyBorder="1" applyAlignment="1">
      <alignment horizontal="center" vertical="center" wrapText="1"/>
    </xf>
    <xf numFmtId="0" fontId="12" fillId="0" borderId="0" xfId="0" applyFont="1" applyBorder="1" applyAlignment="1">
      <alignment horizontal="center"/>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14" fontId="6"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0" fontId="11" fillId="0" borderId="10" xfId="0" applyFont="1" applyFill="1" applyBorder="1" applyAlignment="1">
      <alignment horizontal="left" vertical="center" wrapText="1"/>
    </xf>
    <xf numFmtId="0" fontId="0" fillId="0" borderId="10" xfId="0" applyNumberFormat="1" applyFill="1" applyBorder="1" applyAlignment="1" quotePrefix="1">
      <alignment horizontal="center" vertical="center" wrapText="1"/>
    </xf>
    <xf numFmtId="190" fontId="6"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19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20"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4" fontId="6" fillId="0" borderId="10" xfId="0" applyNumberFormat="1" applyFont="1" applyFill="1" applyBorder="1" applyAlignment="1" quotePrefix="1">
      <alignment horizontal="center" vertical="center" wrapText="1"/>
    </xf>
    <xf numFmtId="0" fontId="11" fillId="0" borderId="10" xfId="0" applyNumberFormat="1" applyFont="1" applyFill="1" applyBorder="1" applyAlignment="1" quotePrefix="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2" fillId="0" borderId="12" xfId="0" applyFont="1" applyFill="1" applyBorder="1" applyAlignment="1">
      <alignment horizontal="center"/>
    </xf>
    <xf numFmtId="0" fontId="42" fillId="0" borderId="13" xfId="0" applyFont="1" applyFill="1" applyBorder="1" applyAlignment="1">
      <alignment horizontal="center"/>
    </xf>
    <xf numFmtId="0" fontId="42" fillId="0" borderId="14" xfId="0" applyFont="1" applyFill="1" applyBorder="1" applyAlignment="1">
      <alignment horizont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1" fillId="0" borderId="15" xfId="0" applyFont="1" applyFill="1" applyBorder="1" applyAlignment="1">
      <alignment horizontal="center" vertical="center"/>
    </xf>
    <xf numFmtId="193" fontId="6" fillId="0" borderId="10" xfId="0" applyNumberFormat="1" applyFont="1" applyFill="1" applyBorder="1" applyAlignment="1">
      <alignment horizontal="center" vertical="center" wrapText="1"/>
    </xf>
    <xf numFmtId="14" fontId="6" fillId="0" borderId="10" xfId="0" applyNumberFormat="1" applyFont="1" applyBorder="1" applyAlignment="1">
      <alignment horizontal="center" wrapText="1"/>
    </xf>
    <xf numFmtId="0" fontId="4" fillId="0" borderId="0" xfId="0" applyFont="1" applyBorder="1" applyAlignment="1">
      <alignment vertical="top"/>
    </xf>
    <xf numFmtId="0" fontId="13" fillId="33" borderId="10" xfId="0" applyNumberFormat="1" applyFont="1" applyFill="1" applyBorder="1" applyAlignment="1" quotePrefix="1">
      <alignment vertical="top" wrapText="1"/>
    </xf>
    <xf numFmtId="0" fontId="11" fillId="0" borderId="10" xfId="0" applyFont="1" applyFill="1" applyBorder="1" applyAlignment="1">
      <alignment vertical="top" wrapText="1"/>
    </xf>
    <xf numFmtId="0" fontId="11" fillId="0" borderId="10" xfId="0" applyNumberFormat="1" applyFont="1" applyFill="1" applyBorder="1" applyAlignment="1">
      <alignment vertical="top" wrapText="1"/>
    </xf>
    <xf numFmtId="0" fontId="6" fillId="0" borderId="10" xfId="0" applyFont="1" applyBorder="1" applyAlignment="1">
      <alignment vertical="top" wrapText="1"/>
    </xf>
    <xf numFmtId="0" fontId="11" fillId="0" borderId="10" xfId="0" applyFont="1" applyBorder="1" applyAlignment="1">
      <alignment vertical="top" wrapText="1"/>
    </xf>
    <xf numFmtId="0" fontId="6" fillId="0" borderId="10" xfId="0" applyFont="1" applyFill="1" applyBorder="1" applyAlignment="1">
      <alignment vertical="top" wrapText="1"/>
    </xf>
    <xf numFmtId="0" fontId="11" fillId="0" borderId="10" xfId="0" applyFont="1" applyFill="1" applyBorder="1" applyAlignment="1" quotePrefix="1">
      <alignment vertical="top" wrapText="1"/>
    </xf>
    <xf numFmtId="0" fontId="11" fillId="0" borderId="19" xfId="0" applyFont="1" applyFill="1" applyBorder="1" applyAlignment="1">
      <alignment vertical="top" wrapText="1"/>
    </xf>
    <xf numFmtId="0" fontId="11" fillId="0" borderId="19" xfId="0" applyFont="1" applyBorder="1" applyAlignment="1">
      <alignment vertical="top" wrapText="1"/>
    </xf>
    <xf numFmtId="0" fontId="14" fillId="0" borderId="0" xfId="0" applyFont="1" applyBorder="1" applyAlignment="1">
      <alignment horizontal="center" vertical="center"/>
    </xf>
    <xf numFmtId="0" fontId="14" fillId="0" borderId="0" xfId="0" applyFont="1" applyBorder="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vertical="top" wrapText="1"/>
    </xf>
    <xf numFmtId="0" fontId="15" fillId="0" borderId="0" xfId="0" applyFont="1" applyBorder="1" applyAlignment="1">
      <alignment horizontal="center"/>
    </xf>
    <xf numFmtId="0" fontId="15" fillId="0" borderId="0" xfId="0" applyFont="1" applyBorder="1" applyAlignment="1">
      <alignment vertical="top"/>
    </xf>
    <xf numFmtId="0" fontId="6" fillId="35" borderId="21" xfId="0" applyFont="1" applyFill="1" applyBorder="1" applyAlignment="1">
      <alignment horizontal="left" vertical="top" wrapText="1"/>
    </xf>
    <xf numFmtId="0" fontId="6" fillId="35" borderId="21" xfId="0" applyFont="1" applyFill="1" applyBorder="1" applyAlignment="1">
      <alignment vertical="top" wrapText="1"/>
    </xf>
    <xf numFmtId="0" fontId="10" fillId="0" borderId="0" xfId="0" applyFont="1" applyAlignment="1">
      <alignment horizontal="center" vertical="center" wrapText="1"/>
    </xf>
    <xf numFmtId="15" fontId="10" fillId="0" borderId="0" xfId="0" applyNumberFormat="1" applyFont="1" applyAlignment="1">
      <alignment horizontal="center" vertical="center"/>
    </xf>
    <xf numFmtId="0" fontId="10" fillId="0" borderId="0" xfId="0" applyFont="1" applyAlignment="1">
      <alignment horizontal="center" vertical="center"/>
    </xf>
    <xf numFmtId="49" fontId="6" fillId="0" borderId="10" xfId="0"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infortuni mortali 2006 - distribuzione mensile</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solidFill>
                      <a:srgbClr val="000000"/>
                    </a:solidFill>
                    <a:latin typeface="Arial"/>
                    <a:ea typeface="Arial"/>
                    <a:cs typeface="Arial"/>
                  </a:defRPr>
                </a:pPr>
              </a:p>
            </c:txPr>
            <c:showLegendKey val="0"/>
            <c:showVal val="1"/>
            <c:showBubbleSize val="0"/>
            <c:showCatName val="0"/>
            <c:showSerName val="0"/>
            <c:showPercent val="0"/>
          </c:dLbls>
          <c:cat>
            <c:strRef>
              <c:f>'Infortuni per ATS '!#REF!</c:f>
              <c:strCache>
                <c:ptCount val="1"/>
                <c:pt idx="0">
                  <c:v>1</c:v>
                </c:pt>
              </c:strCache>
            </c:strRef>
          </c:cat>
          <c:val>
            <c:numRef>
              <c:f>'Infortuni per ATS '!#REF!</c:f>
              <c:numCache>
                <c:ptCount val="1"/>
                <c:pt idx="0">
                  <c:v>1</c:v>
                </c:pt>
              </c:numCache>
            </c:numRef>
          </c:val>
        </c:ser>
        <c:axId val="58031001"/>
        <c:axId val="52516962"/>
      </c:barChart>
      <c:catAx>
        <c:axId val="58031001"/>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mesi 2006</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2516962"/>
        <c:crosses val="autoZero"/>
        <c:auto val="1"/>
        <c:lblOffset val="100"/>
        <c:tickLblSkip val="1"/>
        <c:noMultiLvlLbl val="0"/>
      </c:catAx>
      <c:valAx>
        <c:axId val="52516962"/>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n. I. 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3100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N</a:t>
            </a:r>
            <a:r>
              <a:rPr lang="en-US" cap="none" sz="2400" b="1" i="0" u="none" baseline="0">
                <a:solidFill>
                  <a:srgbClr val="000000"/>
                </a:solidFill>
                <a:latin typeface="Arial"/>
                <a:ea typeface="Arial"/>
                <a:cs typeface="Arial"/>
              </a:rPr>
              <a:t>°</a:t>
            </a:r>
            <a:r>
              <a:rPr lang="en-US" cap="none" sz="2400" b="1" i="0" u="none" baseline="0">
                <a:solidFill>
                  <a:srgbClr val="000000"/>
                </a:solidFill>
                <a:latin typeface="Arial"/>
                <a:ea typeface="Arial"/>
                <a:cs typeface="Arial"/>
              </a:rPr>
              <a:t>  Infortuni mortali sul lavoro nell'anno 2016</a:t>
            </a:r>
          </a:p>
        </c:rich>
      </c:tx>
      <c:layout>
        <c:manualLayout>
          <c:xMode val="factor"/>
          <c:yMode val="factor"/>
          <c:x val="0.00725"/>
          <c:y val="0.007"/>
        </c:manualLayout>
      </c:layout>
      <c:spPr>
        <a:noFill/>
        <a:ln>
          <a:noFill/>
        </a:ln>
      </c:spPr>
    </c:title>
    <c:plotArea>
      <c:layout>
        <c:manualLayout>
          <c:xMode val="edge"/>
          <c:yMode val="edge"/>
          <c:x val="0.0275"/>
          <c:y val="0.13125"/>
          <c:w val="0.95575"/>
          <c:h val="0.77775"/>
        </c:manualLayout>
      </c:layout>
      <c:barChart>
        <c:barDir val="col"/>
        <c:grouping val="clustered"/>
        <c:varyColors val="0"/>
        <c:ser>
          <c:idx val="0"/>
          <c:order val="0"/>
          <c:tx>
            <c:strRef>
              <c:f>'Infortuni per ATS '!$C$4</c:f>
              <c:strCache>
                <c:ptCount val="1"/>
                <c:pt idx="0">
                  <c:v>N°  Infortuni  mortali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'Infortuni per ATS '!$B$5:$B$12</c:f>
              <c:strCache/>
            </c:strRef>
          </c:cat>
          <c:val>
            <c:numRef>
              <c:f>'Infortuni per ATS '!$C$5:$C$12</c:f>
              <c:numCache/>
            </c:numRef>
          </c:val>
        </c:ser>
        <c:axId val="2890611"/>
        <c:axId val="26015500"/>
      </c:barChart>
      <c:catAx>
        <c:axId val="2890611"/>
        <c:scaling>
          <c:orientation val="minMax"/>
        </c:scaling>
        <c:axPos val="b"/>
        <c:title>
          <c:tx>
            <c:rich>
              <a:bodyPr vert="horz" rot="0" anchor="ctr"/>
              <a:lstStyle/>
              <a:p>
                <a:pPr algn="ctr">
                  <a:defRPr/>
                </a:pPr>
                <a:r>
                  <a:rPr lang="en-US" cap="none" sz="1800" b="1" i="0" u="none" baseline="0">
                    <a:solidFill>
                      <a:srgbClr val="000000"/>
                    </a:solidFill>
                    <a:latin typeface="Arial"/>
                    <a:ea typeface="Arial"/>
                    <a:cs typeface="Arial"/>
                  </a:rPr>
                  <a:t>ATS Lombarde</a:t>
                </a:r>
              </a:p>
            </c:rich>
          </c:tx>
          <c:layout>
            <c:manualLayout>
              <c:xMode val="factor"/>
              <c:yMode val="factor"/>
              <c:x val="-0.046"/>
              <c:y val="0.07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100000"/>
          <a:lstStyle/>
          <a:p>
            <a:pPr>
              <a:defRPr lang="en-US" cap="none" sz="1100" b="1" i="0" u="none" baseline="0">
                <a:solidFill>
                  <a:srgbClr val="000000"/>
                </a:solidFill>
                <a:latin typeface="Arial"/>
                <a:ea typeface="Arial"/>
                <a:cs typeface="Arial"/>
              </a:defRPr>
            </a:pPr>
          </a:p>
        </c:txPr>
        <c:crossAx val="26015500"/>
        <c:crosses val="autoZero"/>
        <c:auto val="1"/>
        <c:lblOffset val="100"/>
        <c:tickLblSkip val="1"/>
        <c:noMultiLvlLbl val="0"/>
      </c:catAx>
      <c:valAx>
        <c:axId val="26015500"/>
        <c:scaling>
          <c:orientation val="minMax"/>
          <c:max val="12"/>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90611"/>
        <c:crossesAt val="1"/>
        <c:crossBetween val="between"/>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123825</xdr:rowOff>
    </xdr:from>
    <xdr:to>
      <xdr:col>4</xdr:col>
      <xdr:colOff>0</xdr:colOff>
      <xdr:row>68</xdr:row>
      <xdr:rowOff>9525</xdr:rowOff>
    </xdr:to>
    <xdr:graphicFrame>
      <xdr:nvGraphicFramePr>
        <xdr:cNvPr id="1" name="Chart 2"/>
        <xdr:cNvGraphicFramePr/>
      </xdr:nvGraphicFramePr>
      <xdr:xfrm>
        <a:off x="8591550" y="9420225"/>
        <a:ext cx="0" cy="34480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1</xdr:row>
      <xdr:rowOff>247650</xdr:rowOff>
    </xdr:from>
    <xdr:to>
      <xdr:col>17</xdr:col>
      <xdr:colOff>333375</xdr:colOff>
      <xdr:row>28</xdr:row>
      <xdr:rowOff>123825</xdr:rowOff>
    </xdr:to>
    <xdr:graphicFrame>
      <xdr:nvGraphicFramePr>
        <xdr:cNvPr id="2" name="Chart 8"/>
        <xdr:cNvGraphicFramePr/>
      </xdr:nvGraphicFramePr>
      <xdr:xfrm>
        <a:off x="8753475" y="904875"/>
        <a:ext cx="8096250" cy="5600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1"/>
  <sheetViews>
    <sheetView workbookViewId="0" topLeftCell="A4">
      <pane xSplit="2" ySplit="4" topLeftCell="E44" activePane="bottomRight" state="frozen"/>
      <selection pane="topLeft" activeCell="A4" sqref="A4"/>
      <selection pane="topRight" activeCell="C4" sqref="C4"/>
      <selection pane="bottomLeft" activeCell="A8" sqref="A8"/>
      <selection pane="bottomRight" activeCell="L46" sqref="L46"/>
    </sheetView>
  </sheetViews>
  <sheetFormatPr defaultColWidth="9.140625" defaultRowHeight="12.75"/>
  <cols>
    <col min="1" max="1" width="8.7109375" style="8" bestFit="1" customWidth="1"/>
    <col min="2" max="2" width="19.28125" style="6" customWidth="1"/>
    <col min="3" max="3" width="12.140625" style="6" customWidth="1"/>
    <col min="4" max="4" width="16.421875" style="6" customWidth="1"/>
    <col min="5" max="5" width="13.28125" style="6" customWidth="1"/>
    <col min="6" max="6" width="18.57421875" style="7" bestFit="1" customWidth="1"/>
    <col min="7" max="7" width="15.57421875" style="6" customWidth="1"/>
    <col min="8" max="8" width="10.00390625" style="6" customWidth="1"/>
    <col min="9" max="9" width="12.00390625" style="9" customWidth="1"/>
    <col min="10" max="10" width="17.57421875" style="6" customWidth="1"/>
    <col min="11" max="11" width="17.00390625" style="6" bestFit="1" customWidth="1"/>
    <col min="12" max="12" width="17.28125" style="6" customWidth="1"/>
    <col min="13" max="13" width="67.00390625" style="60" customWidth="1"/>
    <col min="14" max="16384" width="9.140625" style="10" customWidth="1"/>
  </cols>
  <sheetData>
    <row r="1" spans="1:13" ht="21" customHeight="1">
      <c r="A1" s="61" t="s">
        <v>13</v>
      </c>
      <c r="B1" s="61"/>
      <c r="C1" s="61"/>
      <c r="D1" s="61"/>
      <c r="E1" s="61"/>
      <c r="F1" s="61"/>
      <c r="G1" s="61"/>
      <c r="H1" s="61"/>
      <c r="I1" s="61"/>
      <c r="J1" s="61"/>
      <c r="K1" s="61"/>
      <c r="L1" s="61"/>
      <c r="M1" s="62"/>
    </row>
    <row r="2" spans="1:13" ht="15.75">
      <c r="A2" s="14"/>
      <c r="B2" s="14"/>
      <c r="C2" s="14"/>
      <c r="D2" s="14"/>
      <c r="E2" s="14"/>
      <c r="F2" s="14"/>
      <c r="G2" s="14"/>
      <c r="H2" s="14"/>
      <c r="I2" s="14"/>
      <c r="J2" s="14"/>
      <c r="K2" s="14"/>
      <c r="L2" s="14"/>
      <c r="M2" s="51"/>
    </row>
    <row r="3" spans="1:13" ht="35.25" customHeight="1">
      <c r="A3" s="68" t="s">
        <v>19</v>
      </c>
      <c r="B3" s="68"/>
      <c r="C3" s="68"/>
      <c r="D3" s="68"/>
      <c r="E3" s="68"/>
      <c r="F3" s="68"/>
      <c r="G3" s="68"/>
      <c r="H3" s="68"/>
      <c r="I3" s="68"/>
      <c r="J3" s="68"/>
      <c r="K3" s="68"/>
      <c r="L3" s="68"/>
      <c r="M3" s="69"/>
    </row>
    <row r="4" spans="1:13" ht="31.5" customHeight="1">
      <c r="A4" s="63" t="s">
        <v>23</v>
      </c>
      <c r="B4" s="63"/>
      <c r="C4" s="63"/>
      <c r="D4" s="63"/>
      <c r="E4" s="63"/>
      <c r="F4" s="63"/>
      <c r="G4" s="63"/>
      <c r="H4" s="63"/>
      <c r="I4" s="63"/>
      <c r="J4" s="63"/>
      <c r="K4" s="63"/>
      <c r="L4" s="63"/>
      <c r="M4" s="64"/>
    </row>
    <row r="5" spans="1:13" ht="12" customHeight="1">
      <c r="A5" s="70"/>
      <c r="B5" s="70"/>
      <c r="C5" s="70"/>
      <c r="D5" s="70"/>
      <c r="E5" s="70"/>
      <c r="F5" s="70"/>
      <c r="G5" s="70"/>
      <c r="H5" s="70"/>
      <c r="I5" s="70"/>
      <c r="J5" s="70"/>
      <c r="K5" s="70"/>
      <c r="L5" s="70"/>
      <c r="M5" s="71"/>
    </row>
    <row r="6" spans="1:13" ht="32.25" customHeight="1">
      <c r="A6" s="65" t="s">
        <v>16</v>
      </c>
      <c r="B6" s="66"/>
      <c r="C6" s="66"/>
      <c r="D6" s="66"/>
      <c r="E6" s="66"/>
      <c r="F6" s="66"/>
      <c r="G6" s="66"/>
      <c r="H6" s="66"/>
      <c r="I6" s="66"/>
      <c r="J6" s="66"/>
      <c r="K6" s="66"/>
      <c r="L6" s="66"/>
      <c r="M6" s="67"/>
    </row>
    <row r="7" spans="1:13" s="15" customFormat="1" ht="35.25" customHeight="1">
      <c r="A7" s="11" t="s">
        <v>10</v>
      </c>
      <c r="B7" s="12" t="s">
        <v>3</v>
      </c>
      <c r="C7" s="12" t="s">
        <v>24</v>
      </c>
      <c r="D7" s="12" t="s">
        <v>4</v>
      </c>
      <c r="E7" s="12" t="s">
        <v>5</v>
      </c>
      <c r="F7" s="12" t="s">
        <v>6</v>
      </c>
      <c r="G7" s="12" t="s">
        <v>12</v>
      </c>
      <c r="H7" s="12" t="s">
        <v>0</v>
      </c>
      <c r="I7" s="13" t="s">
        <v>11</v>
      </c>
      <c r="J7" s="11" t="s">
        <v>14</v>
      </c>
      <c r="K7" s="12" t="s">
        <v>7</v>
      </c>
      <c r="L7" s="12" t="s">
        <v>8</v>
      </c>
      <c r="M7" s="52" t="s">
        <v>9</v>
      </c>
    </row>
    <row r="8" spans="1:13" s="16" customFormat="1" ht="96">
      <c r="A8" s="18">
        <v>1</v>
      </c>
      <c r="B8" s="17">
        <v>42380</v>
      </c>
      <c r="C8" s="21" t="s">
        <v>31</v>
      </c>
      <c r="D8" s="17">
        <v>42379</v>
      </c>
      <c r="E8" s="17">
        <v>42379</v>
      </c>
      <c r="F8" s="21" t="s">
        <v>29</v>
      </c>
      <c r="G8" s="21" t="s">
        <v>22</v>
      </c>
      <c r="H8" s="21" t="s">
        <v>17</v>
      </c>
      <c r="I8" s="17">
        <v>20490</v>
      </c>
      <c r="J8" s="21" t="s">
        <v>18</v>
      </c>
      <c r="K8" s="21" t="s">
        <v>160</v>
      </c>
      <c r="L8" s="21" t="s">
        <v>128</v>
      </c>
      <c r="M8" s="53" t="s">
        <v>30</v>
      </c>
    </row>
    <row r="9" spans="1:13" s="16" customFormat="1" ht="84">
      <c r="A9" s="30">
        <v>2</v>
      </c>
      <c r="B9" s="17">
        <v>42384</v>
      </c>
      <c r="C9" s="21" t="s">
        <v>37</v>
      </c>
      <c r="D9" s="17">
        <v>42384</v>
      </c>
      <c r="E9" s="17">
        <v>42384</v>
      </c>
      <c r="F9" s="20" t="s">
        <v>25</v>
      </c>
      <c r="G9" s="21" t="s">
        <v>73</v>
      </c>
      <c r="H9" s="21" t="s">
        <v>17</v>
      </c>
      <c r="I9" s="33">
        <v>32125</v>
      </c>
      <c r="J9" s="21" t="s">
        <v>18</v>
      </c>
      <c r="K9" s="21" t="s">
        <v>26</v>
      </c>
      <c r="L9" s="21" t="s">
        <v>20</v>
      </c>
      <c r="M9" s="53" t="s">
        <v>27</v>
      </c>
    </row>
    <row r="10" spans="1:13" s="16" customFormat="1" ht="36">
      <c r="A10" s="30">
        <v>3</v>
      </c>
      <c r="B10" s="17">
        <v>42402</v>
      </c>
      <c r="C10" s="29" t="s">
        <v>31</v>
      </c>
      <c r="D10" s="17">
        <v>42402</v>
      </c>
      <c r="E10" s="17">
        <v>42402</v>
      </c>
      <c r="F10" s="29" t="s">
        <v>32</v>
      </c>
      <c r="G10" s="29" t="s">
        <v>72</v>
      </c>
      <c r="H10" s="29" t="s">
        <v>17</v>
      </c>
      <c r="I10" s="33">
        <v>26173</v>
      </c>
      <c r="J10" s="29" t="s">
        <v>18</v>
      </c>
      <c r="K10" s="27" t="s">
        <v>21</v>
      </c>
      <c r="L10" s="29" t="s">
        <v>21</v>
      </c>
      <c r="M10" s="54" t="s">
        <v>40</v>
      </c>
    </row>
    <row r="11" spans="1:13" s="16" customFormat="1" ht="118.5" customHeight="1">
      <c r="A11" s="18">
        <v>4</v>
      </c>
      <c r="B11" s="17">
        <v>42426</v>
      </c>
      <c r="C11" s="31" t="s">
        <v>36</v>
      </c>
      <c r="D11" s="17">
        <v>42425</v>
      </c>
      <c r="E11" s="17">
        <v>42425</v>
      </c>
      <c r="F11" s="32" t="s">
        <v>41</v>
      </c>
      <c r="G11" s="27" t="s">
        <v>22</v>
      </c>
      <c r="H11" s="32" t="s">
        <v>42</v>
      </c>
      <c r="I11" s="33">
        <v>12789</v>
      </c>
      <c r="J11" s="29" t="s">
        <v>18</v>
      </c>
      <c r="K11" s="27" t="s">
        <v>21</v>
      </c>
      <c r="L11" s="34" t="s">
        <v>21</v>
      </c>
      <c r="M11" s="54" t="s">
        <v>43</v>
      </c>
    </row>
    <row r="12" spans="1:13" s="16" customFormat="1" ht="24">
      <c r="A12" s="30">
        <v>5</v>
      </c>
      <c r="B12" s="17">
        <v>42450</v>
      </c>
      <c r="C12" s="31" t="s">
        <v>37</v>
      </c>
      <c r="D12" s="17">
        <v>42450</v>
      </c>
      <c r="E12" s="17">
        <v>42450</v>
      </c>
      <c r="F12" s="32" t="s">
        <v>44</v>
      </c>
      <c r="G12" s="27" t="s">
        <v>45</v>
      </c>
      <c r="H12" s="32" t="s">
        <v>17</v>
      </c>
      <c r="I12" s="33" t="s">
        <v>47</v>
      </c>
      <c r="J12" s="29" t="s">
        <v>18</v>
      </c>
      <c r="K12" s="27" t="s">
        <v>48</v>
      </c>
      <c r="L12" s="27" t="s">
        <v>49</v>
      </c>
      <c r="M12" s="54" t="s">
        <v>46</v>
      </c>
    </row>
    <row r="13" spans="1:13" s="16" customFormat="1" ht="48">
      <c r="A13" s="30">
        <v>6</v>
      </c>
      <c r="B13" s="17">
        <v>42450</v>
      </c>
      <c r="C13" s="31" t="s">
        <v>36</v>
      </c>
      <c r="D13" s="17">
        <v>42450</v>
      </c>
      <c r="E13" s="17">
        <v>42450</v>
      </c>
      <c r="F13" s="32" t="s">
        <v>50</v>
      </c>
      <c r="G13" s="27" t="s">
        <v>22</v>
      </c>
      <c r="H13" s="25" t="s">
        <v>17</v>
      </c>
      <c r="I13" s="33">
        <v>24578</v>
      </c>
      <c r="J13" s="25" t="s">
        <v>18</v>
      </c>
      <c r="K13" s="27" t="s">
        <v>51</v>
      </c>
      <c r="L13" s="27" t="s">
        <v>21</v>
      </c>
      <c r="M13" s="54" t="s">
        <v>52</v>
      </c>
    </row>
    <row r="14" spans="1:13" s="19" customFormat="1" ht="54.75" customHeight="1">
      <c r="A14" s="18">
        <v>7</v>
      </c>
      <c r="B14" s="17">
        <v>42453</v>
      </c>
      <c r="C14" s="21" t="s">
        <v>37</v>
      </c>
      <c r="D14" s="17">
        <v>42447</v>
      </c>
      <c r="E14" s="17">
        <v>42452</v>
      </c>
      <c r="F14" s="20" t="s">
        <v>55</v>
      </c>
      <c r="G14" s="21" t="s">
        <v>56</v>
      </c>
      <c r="H14" s="21" t="s">
        <v>17</v>
      </c>
      <c r="I14" s="33">
        <v>15642</v>
      </c>
      <c r="J14" s="21" t="s">
        <v>18</v>
      </c>
      <c r="K14" s="27" t="s">
        <v>21</v>
      </c>
      <c r="L14" s="27" t="s">
        <v>54</v>
      </c>
      <c r="M14" s="53" t="s">
        <v>53</v>
      </c>
    </row>
    <row r="15" spans="1:13" s="19" customFormat="1" ht="36">
      <c r="A15" s="30">
        <v>8</v>
      </c>
      <c r="B15" s="17">
        <v>42464</v>
      </c>
      <c r="C15" s="21" t="s">
        <v>31</v>
      </c>
      <c r="D15" s="17">
        <v>42464</v>
      </c>
      <c r="E15" s="17">
        <v>42464</v>
      </c>
      <c r="F15" s="20" t="s">
        <v>57</v>
      </c>
      <c r="G15" s="21" t="s">
        <v>60</v>
      </c>
      <c r="H15" s="21" t="s">
        <v>17</v>
      </c>
      <c r="I15" s="33">
        <v>27894</v>
      </c>
      <c r="J15" s="21" t="s">
        <v>18</v>
      </c>
      <c r="K15" s="27" t="s">
        <v>21</v>
      </c>
      <c r="L15" s="27" t="s">
        <v>59</v>
      </c>
      <c r="M15" s="24" t="s">
        <v>58</v>
      </c>
    </row>
    <row r="16" spans="1:13" s="19" customFormat="1" ht="96">
      <c r="A16" s="30">
        <v>9</v>
      </c>
      <c r="B16" s="17">
        <v>42516</v>
      </c>
      <c r="C16" s="17" t="s">
        <v>33</v>
      </c>
      <c r="D16" s="17">
        <v>42515</v>
      </c>
      <c r="E16" s="17">
        <v>42515</v>
      </c>
      <c r="F16" s="20" t="s">
        <v>62</v>
      </c>
      <c r="G16" s="21" t="s">
        <v>64</v>
      </c>
      <c r="H16" s="21" t="s">
        <v>17</v>
      </c>
      <c r="I16" s="33">
        <v>32285</v>
      </c>
      <c r="J16" s="21" t="s">
        <v>18</v>
      </c>
      <c r="K16" s="27" t="s">
        <v>63</v>
      </c>
      <c r="L16" s="27" t="s">
        <v>63</v>
      </c>
      <c r="M16" s="53" t="s">
        <v>65</v>
      </c>
    </row>
    <row r="17" spans="1:13" s="19" customFormat="1" ht="48">
      <c r="A17" s="18">
        <v>10</v>
      </c>
      <c r="B17" s="17">
        <v>42156</v>
      </c>
      <c r="C17" s="21" t="s">
        <v>38</v>
      </c>
      <c r="D17" s="17">
        <v>42521</v>
      </c>
      <c r="E17" s="17">
        <v>42521</v>
      </c>
      <c r="F17" s="20" t="s">
        <v>67</v>
      </c>
      <c r="G17" s="21" t="s">
        <v>70</v>
      </c>
      <c r="H17" s="21" t="s">
        <v>17</v>
      </c>
      <c r="I17" s="33">
        <v>20908</v>
      </c>
      <c r="J17" s="21" t="s">
        <v>18</v>
      </c>
      <c r="K17" s="21" t="s">
        <v>69</v>
      </c>
      <c r="L17" s="21" t="s">
        <v>66</v>
      </c>
      <c r="M17" s="53" t="s">
        <v>68</v>
      </c>
    </row>
    <row r="18" spans="1:13" s="19" customFormat="1" ht="48">
      <c r="A18" s="30">
        <v>11</v>
      </c>
      <c r="B18" s="36">
        <v>42522</v>
      </c>
      <c r="C18" s="35" t="s">
        <v>36</v>
      </c>
      <c r="D18" s="36">
        <v>42522</v>
      </c>
      <c r="E18" s="36">
        <v>42522</v>
      </c>
      <c r="F18" s="35" t="s">
        <v>71</v>
      </c>
      <c r="G18" s="29" t="s">
        <v>72</v>
      </c>
      <c r="H18" s="35" t="s">
        <v>17</v>
      </c>
      <c r="I18" s="36">
        <v>21623</v>
      </c>
      <c r="J18" s="35" t="s">
        <v>74</v>
      </c>
      <c r="K18" s="35" t="s">
        <v>75</v>
      </c>
      <c r="L18" s="35" t="s">
        <v>76</v>
      </c>
      <c r="M18" s="53" t="s">
        <v>77</v>
      </c>
    </row>
    <row r="19" spans="1:13" s="19" customFormat="1" ht="120">
      <c r="A19" s="30">
        <v>12</v>
      </c>
      <c r="B19" s="17">
        <v>42534</v>
      </c>
      <c r="C19" s="21" t="s">
        <v>36</v>
      </c>
      <c r="D19" s="17">
        <v>42534</v>
      </c>
      <c r="E19" s="17">
        <v>42534</v>
      </c>
      <c r="F19" s="20" t="s">
        <v>78</v>
      </c>
      <c r="G19" s="21" t="s">
        <v>79</v>
      </c>
      <c r="H19" s="21" t="s">
        <v>17</v>
      </c>
      <c r="I19" s="26">
        <v>23504</v>
      </c>
      <c r="J19" s="21" t="s">
        <v>18</v>
      </c>
      <c r="K19" s="27" t="s">
        <v>63</v>
      </c>
      <c r="L19" s="27" t="s">
        <v>63</v>
      </c>
      <c r="M19" s="53" t="s">
        <v>80</v>
      </c>
    </row>
    <row r="20" spans="1:13" s="19" customFormat="1" ht="72">
      <c r="A20" s="18">
        <v>13</v>
      </c>
      <c r="B20" s="17">
        <v>42538</v>
      </c>
      <c r="C20" s="21" t="s">
        <v>34</v>
      </c>
      <c r="D20" s="17">
        <v>42538</v>
      </c>
      <c r="E20" s="17">
        <v>42538</v>
      </c>
      <c r="F20" s="20" t="s">
        <v>81</v>
      </c>
      <c r="G20" s="21" t="s">
        <v>84</v>
      </c>
      <c r="H20" s="21" t="s">
        <v>17</v>
      </c>
      <c r="I20" s="26">
        <v>22514</v>
      </c>
      <c r="J20" s="21" t="s">
        <v>82</v>
      </c>
      <c r="K20" s="21"/>
      <c r="L20" s="21" t="s">
        <v>83</v>
      </c>
      <c r="M20" s="53" t="s">
        <v>85</v>
      </c>
    </row>
    <row r="21" spans="1:13" s="19" customFormat="1" ht="33.75">
      <c r="A21" s="30">
        <v>14</v>
      </c>
      <c r="B21" s="17">
        <v>42550</v>
      </c>
      <c r="C21" s="21" t="s">
        <v>35</v>
      </c>
      <c r="D21" s="17">
        <v>42550</v>
      </c>
      <c r="E21" s="17">
        <v>42550</v>
      </c>
      <c r="F21" s="20" t="s">
        <v>89</v>
      </c>
      <c r="G21" s="21" t="s">
        <v>90</v>
      </c>
      <c r="H21" s="21" t="s">
        <v>17</v>
      </c>
      <c r="I21" s="26">
        <v>27166</v>
      </c>
      <c r="J21" s="21" t="s">
        <v>18</v>
      </c>
      <c r="K21" s="21" t="s">
        <v>91</v>
      </c>
      <c r="L21" s="21" t="s">
        <v>92</v>
      </c>
      <c r="M21" s="53" t="s">
        <v>93</v>
      </c>
    </row>
    <row r="22" spans="1:13" s="19" customFormat="1" ht="202.5">
      <c r="A22" s="30">
        <v>15</v>
      </c>
      <c r="B22" s="36">
        <v>42559</v>
      </c>
      <c r="C22" s="35" t="s">
        <v>35</v>
      </c>
      <c r="D22" s="36">
        <v>42558</v>
      </c>
      <c r="E22" s="36">
        <v>42559</v>
      </c>
      <c r="F22" s="35" t="s">
        <v>94</v>
      </c>
      <c r="G22" s="35" t="s">
        <v>90</v>
      </c>
      <c r="H22" s="35" t="s">
        <v>17</v>
      </c>
      <c r="I22" s="36">
        <v>33081</v>
      </c>
      <c r="J22" s="35" t="s">
        <v>18</v>
      </c>
      <c r="K22" s="35" t="s">
        <v>95</v>
      </c>
      <c r="L22" s="35" t="s">
        <v>21</v>
      </c>
      <c r="M22" s="55" t="s">
        <v>96</v>
      </c>
    </row>
    <row r="23" spans="1:13" s="19" customFormat="1" ht="48">
      <c r="A23" s="18">
        <v>16</v>
      </c>
      <c r="B23" s="17">
        <v>42563</v>
      </c>
      <c r="C23" s="21" t="s">
        <v>35</v>
      </c>
      <c r="D23" s="17">
        <v>42562</v>
      </c>
      <c r="E23" s="17">
        <v>42563</v>
      </c>
      <c r="F23" s="20" t="s">
        <v>97</v>
      </c>
      <c r="G23" s="21" t="s">
        <v>90</v>
      </c>
      <c r="H23" s="21" t="s">
        <v>17</v>
      </c>
      <c r="I23" s="26">
        <v>23082</v>
      </c>
      <c r="J23" s="21" t="s">
        <v>18</v>
      </c>
      <c r="K23" s="21" t="s">
        <v>98</v>
      </c>
      <c r="L23" s="21" t="s">
        <v>66</v>
      </c>
      <c r="M23" s="53" t="s">
        <v>99</v>
      </c>
    </row>
    <row r="24" spans="1:13" s="19" customFormat="1" ht="24">
      <c r="A24" s="30">
        <v>17</v>
      </c>
      <c r="B24" s="50">
        <v>42565</v>
      </c>
      <c r="C24" s="6" t="s">
        <v>39</v>
      </c>
      <c r="D24" s="50">
        <v>42564</v>
      </c>
      <c r="E24" s="50">
        <v>42564</v>
      </c>
      <c r="F24" s="7" t="s">
        <v>100</v>
      </c>
      <c r="G24" s="6" t="s">
        <v>22</v>
      </c>
      <c r="H24" s="6" t="s">
        <v>17</v>
      </c>
      <c r="I24" s="9">
        <v>22431</v>
      </c>
      <c r="J24" s="6" t="s">
        <v>101</v>
      </c>
      <c r="K24" s="6" t="s">
        <v>102</v>
      </c>
      <c r="L24" s="6" t="s">
        <v>103</v>
      </c>
      <c r="M24" s="56" t="s">
        <v>104</v>
      </c>
    </row>
    <row r="25" spans="1:13" s="19" customFormat="1" ht="48">
      <c r="A25" s="30">
        <v>18</v>
      </c>
      <c r="B25" s="17">
        <v>42579</v>
      </c>
      <c r="C25" s="21" t="s">
        <v>33</v>
      </c>
      <c r="D25" s="17">
        <v>42579</v>
      </c>
      <c r="E25" s="17">
        <v>42579</v>
      </c>
      <c r="F25" s="20" t="s">
        <v>61</v>
      </c>
      <c r="G25" s="21" t="s">
        <v>90</v>
      </c>
      <c r="H25" s="21" t="s">
        <v>17</v>
      </c>
      <c r="I25" s="49">
        <v>30466</v>
      </c>
      <c r="J25" s="21" t="s">
        <v>86</v>
      </c>
      <c r="K25" s="21" t="s">
        <v>117</v>
      </c>
      <c r="L25" s="21" t="s">
        <v>87</v>
      </c>
      <c r="M25" s="53" t="s">
        <v>88</v>
      </c>
    </row>
    <row r="26" spans="1:13" s="19" customFormat="1" ht="45">
      <c r="A26" s="18">
        <v>19</v>
      </c>
      <c r="B26" s="36">
        <v>42585</v>
      </c>
      <c r="C26" s="35" t="s">
        <v>38</v>
      </c>
      <c r="D26" s="36">
        <v>42585</v>
      </c>
      <c r="E26" s="36">
        <v>42585</v>
      </c>
      <c r="F26" s="35" t="s">
        <v>105</v>
      </c>
      <c r="G26" s="35" t="s">
        <v>45</v>
      </c>
      <c r="H26" s="35" t="s">
        <v>17</v>
      </c>
      <c r="I26" s="36">
        <v>21758</v>
      </c>
      <c r="J26" s="35" t="s">
        <v>18</v>
      </c>
      <c r="K26" s="35" t="s">
        <v>21</v>
      </c>
      <c r="L26" s="35" t="s">
        <v>107</v>
      </c>
      <c r="M26" s="55" t="s">
        <v>106</v>
      </c>
    </row>
    <row r="27" spans="1:13" s="19" customFormat="1" ht="45">
      <c r="A27" s="30">
        <v>20</v>
      </c>
      <c r="B27" s="17">
        <v>42593</v>
      </c>
      <c r="C27" s="21" t="s">
        <v>36</v>
      </c>
      <c r="D27" s="17">
        <v>42592</v>
      </c>
      <c r="E27" s="17">
        <v>42593</v>
      </c>
      <c r="F27" s="20" t="s">
        <v>108</v>
      </c>
      <c r="G27" s="21" t="s">
        <v>56</v>
      </c>
      <c r="H27" s="21" t="s">
        <v>17</v>
      </c>
      <c r="I27" s="26">
        <v>24147</v>
      </c>
      <c r="J27" s="21" t="s">
        <v>18</v>
      </c>
      <c r="K27" s="21" t="s">
        <v>21</v>
      </c>
      <c r="L27" s="21" t="s">
        <v>21</v>
      </c>
      <c r="M27" s="55" t="s">
        <v>109</v>
      </c>
    </row>
    <row r="28" spans="1:13" s="19" customFormat="1" ht="12">
      <c r="A28" s="30">
        <v>21</v>
      </c>
      <c r="B28" s="17">
        <v>42594</v>
      </c>
      <c r="C28" s="21" t="s">
        <v>37</v>
      </c>
      <c r="D28" s="17">
        <v>42594</v>
      </c>
      <c r="E28" s="17">
        <v>42594</v>
      </c>
      <c r="F28" s="20" t="s">
        <v>110</v>
      </c>
      <c r="G28" s="21" t="s">
        <v>90</v>
      </c>
      <c r="H28" s="21" t="s">
        <v>17</v>
      </c>
      <c r="I28" s="28">
        <v>27899</v>
      </c>
      <c r="J28" s="21" t="s">
        <v>21</v>
      </c>
      <c r="K28" s="21" t="s">
        <v>21</v>
      </c>
      <c r="L28" s="21" t="s">
        <v>21</v>
      </c>
      <c r="M28" s="53" t="s">
        <v>111</v>
      </c>
    </row>
    <row r="29" spans="1:13" s="19" customFormat="1" ht="24">
      <c r="A29" s="18">
        <v>22</v>
      </c>
      <c r="B29" s="17">
        <v>42601</v>
      </c>
      <c r="C29" s="21" t="s">
        <v>34</v>
      </c>
      <c r="D29" s="17">
        <v>42600</v>
      </c>
      <c r="E29" s="17">
        <v>42600</v>
      </c>
      <c r="F29" s="20" t="s">
        <v>112</v>
      </c>
      <c r="G29" s="21" t="s">
        <v>90</v>
      </c>
      <c r="H29" s="21" t="s">
        <v>17</v>
      </c>
      <c r="I29" s="28" t="s">
        <v>114</v>
      </c>
      <c r="J29" s="21" t="s">
        <v>21</v>
      </c>
      <c r="K29" s="21" t="s">
        <v>21</v>
      </c>
      <c r="L29" s="21" t="s">
        <v>21</v>
      </c>
      <c r="M29" s="53" t="s">
        <v>113</v>
      </c>
    </row>
    <row r="30" spans="1:13" s="19" customFormat="1" ht="60">
      <c r="A30" s="30">
        <v>23</v>
      </c>
      <c r="B30" s="17">
        <v>42604</v>
      </c>
      <c r="C30" s="21" t="s">
        <v>34</v>
      </c>
      <c r="D30" s="17">
        <v>42604</v>
      </c>
      <c r="E30" s="17">
        <v>42604</v>
      </c>
      <c r="F30" s="20" t="s">
        <v>115</v>
      </c>
      <c r="G30" s="21" t="s">
        <v>22</v>
      </c>
      <c r="H30" s="21" t="s">
        <v>17</v>
      </c>
      <c r="I30" s="28">
        <v>24978</v>
      </c>
      <c r="J30" s="21" t="s">
        <v>18</v>
      </c>
      <c r="K30" s="21" t="s">
        <v>116</v>
      </c>
      <c r="L30" s="21" t="s">
        <v>118</v>
      </c>
      <c r="M30" s="53" t="s">
        <v>119</v>
      </c>
    </row>
    <row r="31" spans="1:13" s="19" customFormat="1" ht="24">
      <c r="A31" s="30">
        <v>24</v>
      </c>
      <c r="B31" s="17">
        <v>42612</v>
      </c>
      <c r="C31" s="21" t="s">
        <v>38</v>
      </c>
      <c r="D31" s="17">
        <v>42611</v>
      </c>
      <c r="E31" s="17">
        <v>42611</v>
      </c>
      <c r="F31" s="20" t="s">
        <v>121</v>
      </c>
      <c r="G31" s="21" t="s">
        <v>22</v>
      </c>
      <c r="H31" s="21" t="s">
        <v>17</v>
      </c>
      <c r="I31" s="26">
        <v>23219</v>
      </c>
      <c r="J31" s="21" t="s">
        <v>18</v>
      </c>
      <c r="K31" s="21" t="s">
        <v>122</v>
      </c>
      <c r="L31" s="21" t="s">
        <v>21</v>
      </c>
      <c r="M31" s="53" t="s">
        <v>120</v>
      </c>
    </row>
    <row r="32" spans="1:13" s="19" customFormat="1" ht="45">
      <c r="A32" s="18">
        <v>25</v>
      </c>
      <c r="B32" s="17">
        <v>42632</v>
      </c>
      <c r="C32" s="21" t="s">
        <v>36</v>
      </c>
      <c r="D32" s="17">
        <v>42626</v>
      </c>
      <c r="E32" s="17">
        <v>42630</v>
      </c>
      <c r="F32" s="20" t="s">
        <v>123</v>
      </c>
      <c r="G32" s="21" t="s">
        <v>124</v>
      </c>
      <c r="H32" s="21" t="s">
        <v>17</v>
      </c>
      <c r="I32" s="26">
        <v>30456</v>
      </c>
      <c r="J32" s="21" t="s">
        <v>74</v>
      </c>
      <c r="K32" s="21" t="s">
        <v>95</v>
      </c>
      <c r="L32" s="21" t="s">
        <v>92</v>
      </c>
      <c r="M32" s="53" t="s">
        <v>127</v>
      </c>
    </row>
    <row r="33" spans="1:13" s="19" customFormat="1" ht="36">
      <c r="A33" s="30">
        <v>26</v>
      </c>
      <c r="B33" s="17">
        <v>42633</v>
      </c>
      <c r="C33" s="21" t="s">
        <v>31</v>
      </c>
      <c r="D33" s="17">
        <v>42632</v>
      </c>
      <c r="E33" s="17">
        <v>42632</v>
      </c>
      <c r="F33" s="20" t="s">
        <v>125</v>
      </c>
      <c r="G33" s="21" t="s">
        <v>130</v>
      </c>
      <c r="H33" s="21" t="s">
        <v>17</v>
      </c>
      <c r="I33" s="26">
        <v>17390</v>
      </c>
      <c r="J33" s="21" t="s">
        <v>18</v>
      </c>
      <c r="K33" s="21" t="s">
        <v>129</v>
      </c>
      <c r="L33" s="21" t="s">
        <v>128</v>
      </c>
      <c r="M33" s="53" t="s">
        <v>126</v>
      </c>
    </row>
    <row r="34" spans="1:13" s="19" customFormat="1" ht="72">
      <c r="A34" s="30">
        <v>27</v>
      </c>
      <c r="B34" s="17">
        <v>42643</v>
      </c>
      <c r="C34" s="21" t="s">
        <v>33</v>
      </c>
      <c r="D34" s="17">
        <v>42643</v>
      </c>
      <c r="E34" s="17">
        <v>42643</v>
      </c>
      <c r="F34" s="20" t="s">
        <v>133</v>
      </c>
      <c r="G34" s="35" t="s">
        <v>45</v>
      </c>
      <c r="H34" s="21" t="s">
        <v>17</v>
      </c>
      <c r="I34" s="26">
        <v>20291</v>
      </c>
      <c r="J34" s="21" t="s">
        <v>18</v>
      </c>
      <c r="K34" s="21" t="s">
        <v>132</v>
      </c>
      <c r="L34" s="21" t="s">
        <v>76</v>
      </c>
      <c r="M34" s="53" t="s">
        <v>131</v>
      </c>
    </row>
    <row r="35" spans="1:13" s="19" customFormat="1" ht="72">
      <c r="A35" s="18">
        <v>28</v>
      </c>
      <c r="B35" s="17">
        <v>42646</v>
      </c>
      <c r="C35" s="21" t="s">
        <v>33</v>
      </c>
      <c r="D35" s="17">
        <v>42644</v>
      </c>
      <c r="E35" s="17">
        <v>42644</v>
      </c>
      <c r="F35" s="20" t="s">
        <v>61</v>
      </c>
      <c r="G35" s="21" t="s">
        <v>134</v>
      </c>
      <c r="H35" s="21" t="s">
        <v>17</v>
      </c>
      <c r="I35" s="26">
        <v>24103</v>
      </c>
      <c r="J35" s="21" t="s">
        <v>18</v>
      </c>
      <c r="K35" s="21" t="s">
        <v>95</v>
      </c>
      <c r="L35" s="21" t="s">
        <v>118</v>
      </c>
      <c r="M35" s="53" t="s">
        <v>135</v>
      </c>
    </row>
    <row r="36" spans="1:13" s="38" customFormat="1" ht="45">
      <c r="A36" s="37">
        <v>29</v>
      </c>
      <c r="B36" s="17">
        <v>42667</v>
      </c>
      <c r="C36" s="21" t="s">
        <v>36</v>
      </c>
      <c r="D36" s="17">
        <v>42665</v>
      </c>
      <c r="E36" s="17">
        <v>42665</v>
      </c>
      <c r="F36" s="21" t="s">
        <v>36</v>
      </c>
      <c r="G36" s="21" t="s">
        <v>136</v>
      </c>
      <c r="H36" s="21" t="s">
        <v>17</v>
      </c>
      <c r="I36" s="17">
        <v>30048</v>
      </c>
      <c r="J36" s="21" t="s">
        <v>18</v>
      </c>
      <c r="K36" s="21" t="s">
        <v>138</v>
      </c>
      <c r="L36" s="21" t="s">
        <v>92</v>
      </c>
      <c r="M36" s="57" t="s">
        <v>137</v>
      </c>
    </row>
    <row r="37" spans="1:13" s="19" customFormat="1" ht="48">
      <c r="A37" s="30">
        <v>30</v>
      </c>
      <c r="B37" s="17">
        <v>42695</v>
      </c>
      <c r="C37" s="21" t="s">
        <v>33</v>
      </c>
      <c r="D37" s="17">
        <v>42692</v>
      </c>
      <c r="E37" s="17">
        <v>42692</v>
      </c>
      <c r="F37" s="20" t="s">
        <v>139</v>
      </c>
      <c r="G37" s="21" t="s">
        <v>60</v>
      </c>
      <c r="H37" s="21" t="s">
        <v>17</v>
      </c>
      <c r="I37" s="26">
        <v>21669</v>
      </c>
      <c r="J37" s="21" t="s">
        <v>18</v>
      </c>
      <c r="K37" s="21" t="s">
        <v>141</v>
      </c>
      <c r="L37" s="21" t="s">
        <v>92</v>
      </c>
      <c r="M37" s="53" t="s">
        <v>140</v>
      </c>
    </row>
    <row r="38" spans="1:13" s="19" customFormat="1" ht="60">
      <c r="A38" s="18">
        <v>31</v>
      </c>
      <c r="B38" s="17">
        <v>42699</v>
      </c>
      <c r="C38" s="21" t="s">
        <v>34</v>
      </c>
      <c r="D38" s="17">
        <v>42699</v>
      </c>
      <c r="E38" s="17">
        <v>42699</v>
      </c>
      <c r="F38" s="20" t="s">
        <v>142</v>
      </c>
      <c r="G38" s="21" t="s">
        <v>153</v>
      </c>
      <c r="H38" s="21" t="s">
        <v>17</v>
      </c>
      <c r="I38" s="28" t="s">
        <v>152</v>
      </c>
      <c r="J38" s="21" t="s">
        <v>151</v>
      </c>
      <c r="K38" s="27" t="s">
        <v>144</v>
      </c>
      <c r="L38" s="21" t="s">
        <v>92</v>
      </c>
      <c r="M38" s="53" t="s">
        <v>143</v>
      </c>
    </row>
    <row r="39" spans="1:13" s="19" customFormat="1" ht="78.75">
      <c r="A39" s="30">
        <v>32</v>
      </c>
      <c r="B39" s="17">
        <v>42702</v>
      </c>
      <c r="C39" s="21" t="s">
        <v>33</v>
      </c>
      <c r="D39" s="17">
        <v>42702</v>
      </c>
      <c r="E39" s="17">
        <v>42702</v>
      </c>
      <c r="F39" s="20" t="s">
        <v>145</v>
      </c>
      <c r="G39" s="21" t="s">
        <v>150</v>
      </c>
      <c r="H39" s="21" t="s">
        <v>17</v>
      </c>
      <c r="I39" s="28" t="s">
        <v>148</v>
      </c>
      <c r="J39" s="21" t="s">
        <v>86</v>
      </c>
      <c r="K39" s="21" t="s">
        <v>147</v>
      </c>
      <c r="L39" s="21" t="s">
        <v>146</v>
      </c>
      <c r="M39" s="57" t="s">
        <v>149</v>
      </c>
    </row>
    <row r="40" spans="1:13" s="19" customFormat="1" ht="12">
      <c r="A40" s="37">
        <v>33</v>
      </c>
      <c r="B40" s="17">
        <v>42704</v>
      </c>
      <c r="C40" s="21" t="s">
        <v>35</v>
      </c>
      <c r="D40" s="17">
        <v>42704</v>
      </c>
      <c r="E40" s="17">
        <v>42704</v>
      </c>
      <c r="F40" s="20" t="s">
        <v>154</v>
      </c>
      <c r="G40" s="21" t="s">
        <v>56</v>
      </c>
      <c r="H40" s="21" t="s">
        <v>17</v>
      </c>
      <c r="I40" s="28">
        <v>25066</v>
      </c>
      <c r="J40" s="21" t="s">
        <v>156</v>
      </c>
      <c r="K40" s="21" t="s">
        <v>157</v>
      </c>
      <c r="L40" s="21" t="s">
        <v>157</v>
      </c>
      <c r="M40" s="53" t="s">
        <v>155</v>
      </c>
    </row>
    <row r="41" spans="1:13" s="19" customFormat="1" ht="36.75" customHeight="1">
      <c r="A41" s="37">
        <v>34</v>
      </c>
      <c r="B41" s="17">
        <v>42711</v>
      </c>
      <c r="C41" s="21" t="s">
        <v>31</v>
      </c>
      <c r="D41" s="17">
        <v>42711</v>
      </c>
      <c r="E41" s="17">
        <v>42711</v>
      </c>
      <c r="F41" s="20" t="s">
        <v>158</v>
      </c>
      <c r="G41" s="21" t="s">
        <v>22</v>
      </c>
      <c r="H41" s="21" t="s">
        <v>17</v>
      </c>
      <c r="I41" s="26">
        <v>22959</v>
      </c>
      <c r="J41" s="21" t="s">
        <v>18</v>
      </c>
      <c r="K41" s="21"/>
      <c r="L41" s="21" t="s">
        <v>118</v>
      </c>
      <c r="M41" s="53" t="s">
        <v>159</v>
      </c>
    </row>
    <row r="42" spans="1:13" s="19" customFormat="1" ht="36">
      <c r="A42" s="37">
        <v>35</v>
      </c>
      <c r="B42" s="17">
        <v>42718</v>
      </c>
      <c r="C42" s="21" t="s">
        <v>31</v>
      </c>
      <c r="D42" s="17">
        <v>42716</v>
      </c>
      <c r="E42" s="17">
        <v>42716</v>
      </c>
      <c r="F42" s="20" t="s">
        <v>161</v>
      </c>
      <c r="G42" s="21" t="s">
        <v>73</v>
      </c>
      <c r="H42" s="21" t="s">
        <v>17</v>
      </c>
      <c r="I42" s="26">
        <v>19372</v>
      </c>
      <c r="J42" s="21" t="s">
        <v>18</v>
      </c>
      <c r="K42" s="21" t="s">
        <v>163</v>
      </c>
      <c r="L42" s="21" t="s">
        <v>162</v>
      </c>
      <c r="M42" s="53" t="s">
        <v>167</v>
      </c>
    </row>
    <row r="43" spans="1:13" s="19" customFormat="1" ht="36">
      <c r="A43" s="37">
        <v>36</v>
      </c>
      <c r="B43" s="17">
        <v>42718</v>
      </c>
      <c r="C43" s="21" t="s">
        <v>37</v>
      </c>
      <c r="D43" s="17">
        <v>42718</v>
      </c>
      <c r="E43" s="17">
        <v>42718</v>
      </c>
      <c r="F43" s="20" t="s">
        <v>164</v>
      </c>
      <c r="G43" s="21" t="s">
        <v>165</v>
      </c>
      <c r="H43" s="21" t="s">
        <v>17</v>
      </c>
      <c r="I43" s="26">
        <v>18282</v>
      </c>
      <c r="J43" s="21" t="s">
        <v>18</v>
      </c>
      <c r="K43" s="21" t="s">
        <v>95</v>
      </c>
      <c r="L43" s="21" t="s">
        <v>166</v>
      </c>
      <c r="M43" s="53" t="s">
        <v>168</v>
      </c>
    </row>
    <row r="44" spans="1:13" s="19" customFormat="1" ht="84">
      <c r="A44" s="37">
        <v>37</v>
      </c>
      <c r="B44" s="17">
        <v>42720</v>
      </c>
      <c r="C44" s="21" t="s">
        <v>36</v>
      </c>
      <c r="D44" s="17">
        <v>42720</v>
      </c>
      <c r="E44" s="17">
        <v>42720</v>
      </c>
      <c r="F44" s="20" t="s">
        <v>169</v>
      </c>
      <c r="G44" s="21" t="s">
        <v>90</v>
      </c>
      <c r="H44" s="21" t="s">
        <v>17</v>
      </c>
      <c r="I44" s="26">
        <v>25499</v>
      </c>
      <c r="J44" s="21" t="s">
        <v>18</v>
      </c>
      <c r="K44" s="21" t="s">
        <v>147</v>
      </c>
      <c r="L44" s="21" t="s">
        <v>166</v>
      </c>
      <c r="M44" s="53" t="s">
        <v>173</v>
      </c>
    </row>
    <row r="45" spans="1:13" s="19" customFormat="1" ht="36">
      <c r="A45" s="37">
        <v>38</v>
      </c>
      <c r="B45" s="17">
        <v>42723</v>
      </c>
      <c r="C45" s="21" t="s">
        <v>35</v>
      </c>
      <c r="D45" s="17">
        <v>42723</v>
      </c>
      <c r="E45" s="17">
        <v>42723</v>
      </c>
      <c r="F45" s="20" t="s">
        <v>172</v>
      </c>
      <c r="G45" s="21" t="s">
        <v>90</v>
      </c>
      <c r="H45" s="21" t="s">
        <v>17</v>
      </c>
      <c r="I45" s="26">
        <v>13861</v>
      </c>
      <c r="J45" s="21" t="s">
        <v>18</v>
      </c>
      <c r="K45" s="21" t="s">
        <v>157</v>
      </c>
      <c r="L45" s="21" t="s">
        <v>170</v>
      </c>
      <c r="M45" s="53" t="s">
        <v>171</v>
      </c>
    </row>
    <row r="46" spans="1:13" s="19" customFormat="1" ht="36">
      <c r="A46" s="37">
        <v>39</v>
      </c>
      <c r="B46" s="17">
        <v>42725</v>
      </c>
      <c r="C46" s="21" t="s">
        <v>36</v>
      </c>
      <c r="D46" s="17">
        <v>42689</v>
      </c>
      <c r="E46" s="17">
        <v>42720</v>
      </c>
      <c r="F46" s="20" t="s">
        <v>177</v>
      </c>
      <c r="G46" s="21" t="s">
        <v>90</v>
      </c>
      <c r="H46" s="21" t="s">
        <v>17</v>
      </c>
      <c r="I46" s="26">
        <v>21408</v>
      </c>
      <c r="J46" s="21" t="s">
        <v>18</v>
      </c>
      <c r="K46" s="21" t="s">
        <v>157</v>
      </c>
      <c r="L46" s="21" t="s">
        <v>157</v>
      </c>
      <c r="M46" s="53" t="s">
        <v>176</v>
      </c>
    </row>
    <row r="47" spans="1:13" s="19" customFormat="1" ht="22.5">
      <c r="A47" s="18">
        <v>40</v>
      </c>
      <c r="B47" s="36">
        <v>42727</v>
      </c>
      <c r="C47" s="35" t="s">
        <v>39</v>
      </c>
      <c r="D47" s="36">
        <v>42719</v>
      </c>
      <c r="E47" s="36">
        <v>42726</v>
      </c>
      <c r="F47" s="75" t="s">
        <v>100</v>
      </c>
      <c r="G47" s="35" t="s">
        <v>90</v>
      </c>
      <c r="H47" s="35" t="s">
        <v>17</v>
      </c>
      <c r="I47" s="76">
        <v>22501</v>
      </c>
      <c r="J47" s="35" t="s">
        <v>18</v>
      </c>
      <c r="K47" s="35" t="s">
        <v>174</v>
      </c>
      <c r="L47" s="35" t="s">
        <v>103</v>
      </c>
      <c r="M47" s="77" t="s">
        <v>175</v>
      </c>
    </row>
    <row r="48" spans="1:13" s="19" customFormat="1" ht="12">
      <c r="A48" s="37">
        <v>41</v>
      </c>
      <c r="B48" s="17"/>
      <c r="C48" s="21"/>
      <c r="D48" s="17"/>
      <c r="E48" s="17"/>
      <c r="F48" s="20"/>
      <c r="G48" s="21"/>
      <c r="H48" s="21"/>
      <c r="I48" s="36"/>
      <c r="J48" s="21"/>
      <c r="K48" s="27"/>
      <c r="L48" s="21"/>
      <c r="M48" s="58"/>
    </row>
    <row r="49" spans="1:13" s="19" customFormat="1" ht="12">
      <c r="A49" s="37">
        <v>42</v>
      </c>
      <c r="B49" s="17"/>
      <c r="C49" s="21"/>
      <c r="D49" s="17"/>
      <c r="E49" s="17"/>
      <c r="F49" s="20"/>
      <c r="G49" s="21"/>
      <c r="H49" s="21"/>
      <c r="I49" s="36"/>
      <c r="J49" s="21"/>
      <c r="K49" s="21"/>
      <c r="L49" s="21"/>
      <c r="M49" s="58"/>
    </row>
    <row r="50" spans="1:13" s="19" customFormat="1" ht="12">
      <c r="A50" s="37">
        <v>43</v>
      </c>
      <c r="B50" s="17"/>
      <c r="C50" s="21"/>
      <c r="D50" s="17"/>
      <c r="E50" s="17"/>
      <c r="F50" s="20"/>
      <c r="G50" s="21"/>
      <c r="H50" s="21"/>
      <c r="I50" s="26"/>
      <c r="J50" s="21"/>
      <c r="K50" s="21"/>
      <c r="L50" s="21"/>
      <c r="M50" s="58"/>
    </row>
    <row r="51" spans="1:13" s="19" customFormat="1" ht="12">
      <c r="A51" s="37">
        <v>44</v>
      </c>
      <c r="B51" s="17"/>
      <c r="C51" s="21"/>
      <c r="D51" s="17"/>
      <c r="E51" s="17"/>
      <c r="F51" s="20"/>
      <c r="G51" s="21"/>
      <c r="H51" s="21"/>
      <c r="I51" s="28"/>
      <c r="J51" s="21"/>
      <c r="K51" s="21"/>
      <c r="L51" s="21"/>
      <c r="M51" s="58"/>
    </row>
    <row r="52" spans="1:13" s="19" customFormat="1" ht="16.5" customHeight="1">
      <c r="A52" s="37">
        <v>45</v>
      </c>
      <c r="B52" s="17"/>
      <c r="C52" s="21"/>
      <c r="D52" s="17"/>
      <c r="E52" s="17"/>
      <c r="F52" s="20"/>
      <c r="G52" s="21"/>
      <c r="H52" s="17"/>
      <c r="I52" s="26"/>
      <c r="J52" s="21"/>
      <c r="K52" s="21"/>
      <c r="L52" s="21"/>
      <c r="M52" s="53"/>
    </row>
    <row r="53" spans="1:13" s="19" customFormat="1" ht="12">
      <c r="A53" s="37">
        <v>46</v>
      </c>
      <c r="B53" s="17"/>
      <c r="C53" s="21"/>
      <c r="D53" s="17"/>
      <c r="E53" s="17"/>
      <c r="F53" s="20"/>
      <c r="G53" s="21"/>
      <c r="H53" s="21"/>
      <c r="I53" s="26"/>
      <c r="J53" s="21"/>
      <c r="K53" s="21"/>
      <c r="L53" s="21"/>
      <c r="M53" s="53"/>
    </row>
    <row r="54" spans="1:13" s="19" customFormat="1" ht="12">
      <c r="A54" s="37">
        <v>47</v>
      </c>
      <c r="B54" s="17"/>
      <c r="C54" s="21"/>
      <c r="D54" s="17"/>
      <c r="E54" s="17"/>
      <c r="F54" s="20"/>
      <c r="G54" s="21"/>
      <c r="H54" s="21"/>
      <c r="I54" s="26"/>
      <c r="J54" s="21"/>
      <c r="K54" s="21"/>
      <c r="L54" s="21"/>
      <c r="M54" s="53"/>
    </row>
    <row r="55" spans="1:13" s="19" customFormat="1" ht="12">
      <c r="A55" s="37">
        <v>48</v>
      </c>
      <c r="B55" s="17"/>
      <c r="C55" s="21"/>
      <c r="D55" s="17"/>
      <c r="E55" s="17"/>
      <c r="F55" s="20"/>
      <c r="G55" s="21"/>
      <c r="H55" s="21"/>
      <c r="I55" s="26"/>
      <c r="J55" s="21"/>
      <c r="K55" s="21"/>
      <c r="L55" s="21"/>
      <c r="M55" s="53"/>
    </row>
    <row r="56" spans="1:13" s="19" customFormat="1" ht="12">
      <c r="A56" s="37">
        <v>49</v>
      </c>
      <c r="B56" s="17"/>
      <c r="C56" s="21"/>
      <c r="D56" s="17"/>
      <c r="E56" s="17"/>
      <c r="F56" s="20"/>
      <c r="G56" s="21"/>
      <c r="H56" s="21"/>
      <c r="I56" s="26"/>
      <c r="J56" s="21"/>
      <c r="K56" s="21"/>
      <c r="L56" s="21"/>
      <c r="M56" s="53"/>
    </row>
    <row r="57" spans="1:13" s="19" customFormat="1" ht="12">
      <c r="A57" s="37">
        <v>50</v>
      </c>
      <c r="B57" s="17"/>
      <c r="C57" s="21"/>
      <c r="D57" s="17"/>
      <c r="E57" s="17"/>
      <c r="F57" s="20"/>
      <c r="G57" s="21"/>
      <c r="H57" s="21"/>
      <c r="I57" s="26"/>
      <c r="J57" s="21"/>
      <c r="K57" s="21"/>
      <c r="L57" s="21"/>
      <c r="M57" s="53"/>
    </row>
    <row r="58" spans="1:13" s="19" customFormat="1" ht="12">
      <c r="A58" s="37">
        <v>51</v>
      </c>
      <c r="B58" s="17"/>
      <c r="C58" s="21"/>
      <c r="D58" s="17"/>
      <c r="E58" s="17"/>
      <c r="F58" s="20"/>
      <c r="G58" s="21"/>
      <c r="H58" s="21"/>
      <c r="I58" s="26"/>
      <c r="J58" s="21"/>
      <c r="K58" s="21"/>
      <c r="L58" s="21"/>
      <c r="M58" s="53"/>
    </row>
    <row r="59" spans="1:13" s="19" customFormat="1" ht="12">
      <c r="A59" s="37">
        <v>52</v>
      </c>
      <c r="B59" s="17"/>
      <c r="C59" s="21"/>
      <c r="D59" s="17"/>
      <c r="E59" s="17"/>
      <c r="F59" s="20"/>
      <c r="G59" s="21"/>
      <c r="H59" s="21"/>
      <c r="I59" s="26"/>
      <c r="J59" s="21"/>
      <c r="K59" s="21"/>
      <c r="L59" s="21"/>
      <c r="M59" s="53"/>
    </row>
    <row r="60" spans="1:13" s="19" customFormat="1" ht="12">
      <c r="A60" s="37">
        <v>53</v>
      </c>
      <c r="B60" s="17"/>
      <c r="C60" s="21"/>
      <c r="D60" s="17"/>
      <c r="E60" s="17"/>
      <c r="F60" s="20"/>
      <c r="G60" s="21"/>
      <c r="H60" s="21"/>
      <c r="I60" s="26"/>
      <c r="J60" s="21"/>
      <c r="K60" s="21"/>
      <c r="L60" s="21"/>
      <c r="M60" s="53"/>
    </row>
    <row r="61" spans="1:13" s="19" customFormat="1" ht="12">
      <c r="A61" s="37">
        <v>54</v>
      </c>
      <c r="B61" s="17"/>
      <c r="C61" s="21"/>
      <c r="D61" s="17"/>
      <c r="E61" s="17"/>
      <c r="F61" s="20"/>
      <c r="G61" s="21"/>
      <c r="H61" s="21"/>
      <c r="I61" s="26"/>
      <c r="J61" s="21"/>
      <c r="K61" s="21"/>
      <c r="L61" s="21"/>
      <c r="M61" s="53"/>
    </row>
    <row r="62" spans="1:13" s="19" customFormat="1" ht="12">
      <c r="A62" s="37">
        <v>55</v>
      </c>
      <c r="B62" s="17"/>
      <c r="C62" s="21"/>
      <c r="D62" s="17"/>
      <c r="E62" s="17"/>
      <c r="F62" s="20"/>
      <c r="G62" s="21"/>
      <c r="H62" s="21"/>
      <c r="I62" s="28"/>
      <c r="J62" s="21"/>
      <c r="K62" s="21"/>
      <c r="L62" s="21"/>
      <c r="M62" s="53"/>
    </row>
    <row r="63" spans="1:13" s="19" customFormat="1" ht="18" customHeight="1">
      <c r="A63" s="37">
        <v>56</v>
      </c>
      <c r="B63" s="17"/>
      <c r="C63" s="21"/>
      <c r="D63" s="17"/>
      <c r="E63" s="17"/>
      <c r="F63" s="20"/>
      <c r="G63" s="21"/>
      <c r="H63" s="21"/>
      <c r="I63" s="26"/>
      <c r="J63" s="21"/>
      <c r="K63" s="21"/>
      <c r="L63" s="21"/>
      <c r="M63" s="59"/>
    </row>
    <row r="64" spans="1:13" s="19" customFormat="1" ht="12">
      <c r="A64" s="37">
        <v>57</v>
      </c>
      <c r="B64" s="17"/>
      <c r="C64" s="21"/>
      <c r="D64" s="17"/>
      <c r="E64" s="17"/>
      <c r="F64" s="20"/>
      <c r="G64" s="21"/>
      <c r="H64" s="21"/>
      <c r="I64" s="28"/>
      <c r="J64" s="21"/>
      <c r="K64" s="21"/>
      <c r="L64" s="21"/>
      <c r="M64" s="59"/>
    </row>
    <row r="65" spans="1:13" s="19" customFormat="1" ht="12">
      <c r="A65" s="37">
        <v>58</v>
      </c>
      <c r="B65" s="17"/>
      <c r="C65" s="21"/>
      <c r="D65" s="17"/>
      <c r="E65" s="17"/>
      <c r="F65" s="20"/>
      <c r="G65" s="21"/>
      <c r="H65" s="21"/>
      <c r="I65" s="28"/>
      <c r="J65" s="21"/>
      <c r="K65" s="21"/>
      <c r="L65" s="21"/>
      <c r="M65" s="59"/>
    </row>
    <row r="66" spans="1:13" s="19" customFormat="1" ht="12">
      <c r="A66" s="37">
        <v>59</v>
      </c>
      <c r="B66" s="17"/>
      <c r="C66" s="21"/>
      <c r="D66" s="17"/>
      <c r="E66" s="17"/>
      <c r="F66" s="20"/>
      <c r="G66" s="21"/>
      <c r="H66" s="21"/>
      <c r="I66" s="26"/>
      <c r="J66" s="21"/>
      <c r="K66" s="21"/>
      <c r="L66" s="21"/>
      <c r="M66" s="59"/>
    </row>
    <row r="67" spans="1:13" s="19" customFormat="1" ht="12">
      <c r="A67" s="37">
        <v>60</v>
      </c>
      <c r="B67" s="17"/>
      <c r="C67" s="21"/>
      <c r="D67" s="17"/>
      <c r="E67" s="17"/>
      <c r="F67" s="20"/>
      <c r="G67" s="21"/>
      <c r="H67" s="21"/>
      <c r="I67" s="26"/>
      <c r="J67" s="21"/>
      <c r="K67" s="21"/>
      <c r="L67" s="21"/>
      <c r="M67" s="59"/>
    </row>
    <row r="68" ht="12">
      <c r="M68" s="56"/>
    </row>
    <row r="69" ht="12">
      <c r="M69" s="56"/>
    </row>
    <row r="70" ht="12">
      <c r="M70" s="56"/>
    </row>
    <row r="71" ht="12">
      <c r="M71" s="56"/>
    </row>
  </sheetData>
  <sheetProtection/>
  <autoFilter ref="A7:M67">
    <sortState ref="A8:M71">
      <sortCondition sortBy="value" ref="A8:A71"/>
    </sortState>
  </autoFilter>
  <mergeCells count="5">
    <mergeCell ref="A1:M1"/>
    <mergeCell ref="A4:M4"/>
    <mergeCell ref="A6:M6"/>
    <mergeCell ref="A3:M3"/>
    <mergeCell ref="A5:M5"/>
  </mergeCells>
  <printOptions horizontalCentered="1"/>
  <pageMargins left="0.1968503937007874" right="0.1968503937007874" top="0.35433070866141736" bottom="0.4724409448818898" header="0.31496062992125984" footer="0.31496062992125984"/>
  <pageSetup fitToHeight="0" horizontalDpi="600" verticalDpi="600" orientation="landscape" paperSize="8" scale="70" r:id="rId1"/>
  <headerFooter alignWithMargins="0">
    <oddFooter>&amp;Ln.c.: non comunicato</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32"/>
  <sheetViews>
    <sheetView tabSelected="1" zoomScale="75" zoomScaleNormal="75" zoomScalePageLayoutView="0" workbookViewId="0" topLeftCell="A1">
      <selection activeCell="C23" sqref="C23"/>
    </sheetView>
  </sheetViews>
  <sheetFormatPr defaultColWidth="9.140625" defaultRowHeight="12.75"/>
  <cols>
    <col min="2" max="2" width="53.00390625" style="4" customWidth="1"/>
    <col min="3" max="3" width="41.00390625" style="4" customWidth="1"/>
    <col min="4" max="4" width="25.7109375" style="0" customWidth="1"/>
  </cols>
  <sheetData>
    <row r="1" spans="2:3" s="2" customFormat="1" ht="51.75" customHeight="1">
      <c r="B1" s="72" t="s">
        <v>28</v>
      </c>
      <c r="C1" s="72"/>
    </row>
    <row r="2" spans="2:4" ht="27" customHeight="1">
      <c r="B2" s="73">
        <v>42735</v>
      </c>
      <c r="C2" s="74"/>
      <c r="D2" s="2"/>
    </row>
    <row r="3" spans="2:3" ht="6" customHeight="1" thickBot="1">
      <c r="B3" s="5"/>
      <c r="C3" s="5"/>
    </row>
    <row r="4" spans="2:4" ht="30.75" customHeight="1" thickBot="1">
      <c r="B4" s="39" t="s">
        <v>24</v>
      </c>
      <c r="C4" s="44" t="s">
        <v>2</v>
      </c>
      <c r="D4" s="3"/>
    </row>
    <row r="5" spans="2:3" ht="19.5" customHeight="1">
      <c r="B5" s="40" t="s">
        <v>37</v>
      </c>
      <c r="C5" s="45">
        <f>COUNTIF('Registro Infortuni 2016'!$C$8:$C$67,"BERGAMO")</f>
        <v>5</v>
      </c>
    </row>
    <row r="6" spans="2:4" ht="19.5" customHeight="1">
      <c r="B6" s="41" t="s">
        <v>36</v>
      </c>
      <c r="C6" s="46">
        <f>COUNTIF('Registro Infortuni 2016'!$C$8:$C$67,"BRESCIA")</f>
        <v>9</v>
      </c>
      <c r="D6" s="1"/>
    </row>
    <row r="7" spans="2:4" ht="19.5" customHeight="1">
      <c r="B7" s="41" t="s">
        <v>33</v>
      </c>
      <c r="C7" s="46">
        <f>COUNTIF('Registro Infortuni 2016'!$C$8:$C$67,"CITTA' METROPOLITANA DI MILANO")</f>
        <v>6</v>
      </c>
      <c r="D7" s="1"/>
    </row>
    <row r="8" spans="2:4" ht="19.5" customHeight="1">
      <c r="B8" s="41" t="s">
        <v>31</v>
      </c>
      <c r="C8" s="46">
        <f>COUNTIF('Registro Infortuni 2016'!$C$8:$C$67,"INSUBRIA")</f>
        <v>6</v>
      </c>
      <c r="D8" s="1"/>
    </row>
    <row r="9" spans="2:4" ht="19.5" customHeight="1">
      <c r="B9" s="41" t="s">
        <v>35</v>
      </c>
      <c r="C9" s="46">
        <f>COUNTIF('Registro Infortuni 2016'!$C$8:$C$67,"BRIANZA")</f>
        <v>5</v>
      </c>
      <c r="D9" s="1"/>
    </row>
    <row r="10" spans="2:4" ht="19.5" customHeight="1">
      <c r="B10" s="41" t="s">
        <v>38</v>
      </c>
      <c r="C10" s="46">
        <f>COUNTIF('Registro Infortuni 2016'!$C$8:$C$67,"PAVIA")</f>
        <v>3</v>
      </c>
      <c r="D10" s="1"/>
    </row>
    <row r="11" spans="2:4" ht="19.5" customHeight="1">
      <c r="B11" s="41" t="s">
        <v>34</v>
      </c>
      <c r="C11" s="46">
        <f>COUNTIF('Registro Infortuni 2016'!$C$8:$C$67,"VAL PADANA")</f>
        <v>4</v>
      </c>
      <c r="D11" s="1"/>
    </row>
    <row r="12" spans="2:4" ht="19.5" customHeight="1" thickBot="1">
      <c r="B12" s="42" t="s">
        <v>39</v>
      </c>
      <c r="C12" s="47">
        <f>COUNTIF('Registro Infortuni 2016'!$C$8:$C$67,"MONTAGNA")</f>
        <v>2</v>
      </c>
      <c r="D12" s="1"/>
    </row>
    <row r="13" spans="2:4" s="23" customFormat="1" ht="39.75" customHeight="1" thickBot="1">
      <c r="B13" s="43" t="s">
        <v>1</v>
      </c>
      <c r="C13" s="48">
        <f>SUM(C5:C12)</f>
        <v>40</v>
      </c>
      <c r="D13" s="22"/>
    </row>
    <row r="32" ht="12.75">
      <c r="D32" t="s">
        <v>15</v>
      </c>
    </row>
  </sheetData>
  <sheetProtection/>
  <mergeCells count="2">
    <mergeCell ref="B1:C1"/>
    <mergeCell ref="B2:C2"/>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Lombardia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Agostina Panzeri</cp:lastModifiedBy>
  <cp:lastPrinted>2013-11-05T08:31:37Z</cp:lastPrinted>
  <dcterms:created xsi:type="dcterms:W3CDTF">2004-08-27T13:25:12Z</dcterms:created>
  <dcterms:modified xsi:type="dcterms:W3CDTF">2017-01-02T10:57:33Z</dcterms:modified>
  <cp:category/>
  <cp:version/>
  <cp:contentType/>
  <cp:contentStatus/>
</cp:coreProperties>
</file>