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2018" sheetId="1" r:id="rId1"/>
    <sheet name="Infortuni per ATS " sheetId="2" r:id="rId2"/>
  </sheets>
  <definedNames>
    <definedName name="_xlnm._FilterDatabase" localSheetId="0" hidden="1">'2018'!$A$7:$M$68</definedName>
    <definedName name="_xlnm.Print_Area" localSheetId="0">'2018'!$A$1:$M$7</definedName>
    <definedName name="_xlnm.Print_Area" localSheetId="1">'Infortuni per ATS '!$B$1:$C$13</definedName>
    <definedName name="OLE_LINK3" localSheetId="0">'2018'!$A$1</definedName>
    <definedName name="OLE_LINK8" localSheetId="0">'2018'!$A$3</definedName>
    <definedName name="_xlnm.Print_Titles" localSheetId="0">'2018'!$7:$7</definedName>
  </definedNames>
  <calcPr fullCalcOnLoad="1"/>
</workbook>
</file>

<file path=xl/sharedStrings.xml><?xml version="1.0" encoding="utf-8"?>
<sst xmlns="http://schemas.openxmlformats.org/spreadsheetml/2006/main" count="269" uniqueCount="142">
  <si>
    <t>SESSO</t>
  </si>
  <si>
    <t xml:space="preserve">TOTALE </t>
  </si>
  <si>
    <t>N°  Infortuni  mortali</t>
  </si>
  <si>
    <t>DATA NOTIFICA</t>
  </si>
  <si>
    <t>DATA INFORTUNIO</t>
  </si>
  <si>
    <t>DATA DECESSO</t>
  </si>
  <si>
    <t>COMUNE INFORTUNIO</t>
  </si>
  <si>
    <t>MANSIONE SVOLTA</t>
  </si>
  <si>
    <t>RAPPORTO DI LAVORO</t>
  </si>
  <si>
    <t>DESCRIZIONE EVENTO</t>
  </si>
  <si>
    <t>n.</t>
  </si>
  <si>
    <t>DATA NASCITA</t>
  </si>
  <si>
    <t xml:space="preserve">SETTORE </t>
  </si>
  <si>
    <t>NAZIONALITA'</t>
  </si>
  <si>
    <t xml:space="preserve"> </t>
  </si>
  <si>
    <t>M</t>
  </si>
  <si>
    <t>ATS</t>
  </si>
  <si>
    <t>INSUBRIA</t>
  </si>
  <si>
    <t>CITTA' METROPOLITANA DI MILANO</t>
  </si>
  <si>
    <t>VAL PADANA</t>
  </si>
  <si>
    <t>BRIANZA</t>
  </si>
  <si>
    <t>BRESCIA</t>
  </si>
  <si>
    <t>BERGAMO</t>
  </si>
  <si>
    <t>PAVIA</t>
  </si>
  <si>
    <t>MONTAGNA</t>
  </si>
  <si>
    <t>REGIONE LOMBARDIA  - Unità Organizzativa Prevenzione, Struttura Ambienti di vita e di lavoro</t>
  </si>
  <si>
    <t xml:space="preserve"> INFORTUNI MORTALI  SEGNALATI DALLE ATS E  ACCADUTI NEI LUOGHI DI LAVORO (SULLA BASE DELLE PRIME INFORMAZIONI FORNITE)</t>
  </si>
  <si>
    <t>MILANO</t>
  </si>
  <si>
    <t>REGISTRO REGIONALE INFORTUNI MORTALI - Anno 2018</t>
  </si>
  <si>
    <t>Il Registro Regionale è alimentato dal flusso informativo originato dalle ATS della Lombardia.  Le informazioni raccolte e sintetizzate sono aggiornate con cadenza mensile.</t>
  </si>
  <si>
    <t>INFORTUNI MORTALI ACCADUTI SUL LAVORO SEGNALATI DALLE ATS  NELL'ANNO 2018</t>
  </si>
  <si>
    <t>Milano CM</t>
  </si>
  <si>
    <t>INDUSTRIA - Metallurgia</t>
  </si>
  <si>
    <t>ITALIA</t>
  </si>
  <si>
    <t>IN FASE DI MANUTENZIONE FORNI, GLI AMBIENTI SI SONO SATURATI DI AZOTO ASFISSIANDOLI. Sono in corso ulteriori indagini</t>
  </si>
  <si>
    <t>Dipendente</t>
  </si>
  <si>
    <t>Operaio specializzato</t>
  </si>
  <si>
    <t>Elettricista</t>
  </si>
  <si>
    <t>Socio</t>
  </si>
  <si>
    <t>Dipendente a tempo indeterminato</t>
  </si>
  <si>
    <t>INDUSTRIA</t>
  </si>
  <si>
    <t>ROVATO</t>
  </si>
  <si>
    <t>Mentre lavorava un pezzo al tornio eseguiva una operazione di lucidatura con tela da smerigialtura e veniva afferrato dal pezzo in rotazione e trascinato con il braccio, probabilmente il sx . Questo movimento provocava l'intrappolamento del corpo e in particolare il contatto della testa con il mandrino in rotazione, nella parte frontale dello stesso leggermente verso il basso.</t>
  </si>
  <si>
    <t>Brescia</t>
  </si>
  <si>
    <t>Rapporto di collaborazione</t>
  </si>
  <si>
    <t>Insubria</t>
  </si>
  <si>
    <t>CERNOBBIO</t>
  </si>
  <si>
    <t>ALTRO: cura e manutenzione del paesaggio</t>
  </si>
  <si>
    <t>Rocciatore</t>
  </si>
  <si>
    <t>Dipendete a tempo indeterminato</t>
  </si>
  <si>
    <t>PRECIPITATO DA UNA PARETE ROCCIOSA (DA UNA QUOTA DI 27 METRI) MENTRE POSAVA RETE DI PROTEZIONE PER LA CADUTA DI MASSI</t>
  </si>
  <si>
    <t>MEDA</t>
  </si>
  <si>
    <t>volontario</t>
  </si>
  <si>
    <t>Personale forestale non qualificato</t>
  </si>
  <si>
    <t>ALTRO:  attività sportive e di divertimento</t>
  </si>
  <si>
    <t>L'infortunato era un pensionato, socio di un'associazione di arceri e stava operando volontariamente in un boschetto utilizzato dall'associazione per la potatura di alcuni alberi. Durante il taglio di un grosso tronco di un albero che si era piegato in precedenza in seguito ad eventi atmosferici, l'infortunato veniva colpito e schiacciato al torace da uno dei due tratti del tronco che si era staccato a seguito del taglio effettuato con una motosega. In esito a tale trauma l'infortunato decedeva.</t>
  </si>
  <si>
    <t>ALTRO: trattamento e smaltimento rifuti pericolosi</t>
  </si>
  <si>
    <t>PARABIAGO</t>
  </si>
  <si>
    <t xml:space="preserve">L'infortunato doveva prelevare prodotti di scarto presso uno studio fotografico,  stoccati in fusti situati nell'autorimessa sotterranea del condominio ove ha sede l'esercizio fotografico. Non potendo accedervi con il furgone, il lavoratore spostava parte della griglia di aerazione dei garage posta sul marciapiede antistante il condominio, per far passare la tubazione flessibile da agganciare successivamente alla pompa di aspirazione. L'infortunato e' precipitato nell'apertura, con la parte di grigliato metallico che aveva spostato, da un'altezza di m 3,20 circa; moriva sul posto. Non vi sono testimoni dell'evento. </t>
  </si>
  <si>
    <t>Valpadana</t>
  </si>
  <si>
    <t>GUIDIZZOLO</t>
  </si>
  <si>
    <t>07/11/1967</t>
  </si>
  <si>
    <t>COSTRUZIONE:cantiere</t>
  </si>
  <si>
    <t>Durante i lavori edili per la costruzione della tangenziale, il lavoratore è rimasto schiacciato dal braccio della gru a tralicci su cingoli marca Casagrande mod. C200 di cui stava effettuando lo smontaggio proprio al di sotto del traliccio posto in orizzontale.</t>
  </si>
  <si>
    <t>MAGNAGO</t>
  </si>
  <si>
    <t>TRASPORTI/LOGISTICA</t>
  </si>
  <si>
    <t>L'infortunato, assunto il giorno precedente, si trovava nel capannone inutilizzato presso un'azienda di autotrasporti per rimuovere della merce lì depositata. E' stato rinvenuto con la testa schiacciata sotto una vecchia piattaforma a ponte, probabilmente malfunzionante. Non vi sono testimoni.</t>
  </si>
  <si>
    <t>20/03/201/</t>
  </si>
  <si>
    <t>Socio amministratore</t>
  </si>
  <si>
    <t>L'infortunato è caduto dal bilico mentre, camminando sul mais da trasportare (a filo superiore della sponda), stava posizionando il telo di copertura a protezione del prodotto. Si sospetta inciampo e relativa caduta dall’alto con vasta frattura cranica con interessamento mandibolare che ne ha determinato la morte immediata.</t>
  </si>
  <si>
    <t>VILLAPOMA</t>
  </si>
  <si>
    <t>SVIZZERA</t>
  </si>
  <si>
    <t>AGRINDUSTRIA</t>
  </si>
  <si>
    <t>autotrasportatore</t>
  </si>
  <si>
    <t>edile stradale</t>
  </si>
  <si>
    <t>Presso un incrocio stradale due lavoratori erano intenti a piccoli interventi di scavo per posa cavi fibra ottica quando a seguito di un incidente automobilistico un lavoratore veniva investito da un furgone ribaltatosi sul marciapiede.</t>
  </si>
  <si>
    <t>COSTRUZIONE</t>
  </si>
  <si>
    <t>artigiano</t>
  </si>
  <si>
    <t>Il lavoratore, durante lavori di manutenzione ordinaria della copertura di un edificio, è caduto dall'alto non utilizzando il DPI di posizionamento  pur in presenza di linea vita sul colmo.</t>
  </si>
  <si>
    <t>1975</t>
  </si>
  <si>
    <t xml:space="preserve">Titolare </t>
  </si>
  <si>
    <t xml:space="preserve">l'infortunato è rimasto folgorato durante le attività di ricerca guasti all’interno di un quadro elettrico appena installato. Si Era aggiudicato appalto di ampliamento impianto elettrico dell’acquedotto comunale di Guidizzolo (MN) con sostituzione dei quadri principali di funzionamento pompe. Dopo aver terminato l’impianto (rimasto fermo per alcune ore e pertanto in fase di intervento d’urgenza) nel ripristino della corrente l’impianto andava in blocco. Si era quindi, in collaborazione con alcuni dipendenti, alla ricerca del guasto/corto circuito. Durante tale fase un dipendente lo ha visto accasciarsi a terra avanti ai quadri generali ed ha chiamato i soccorsi ma non c’è stato nulla da fare nonostante i tentativi di rianimazione dei sanitari.       </t>
  </si>
  <si>
    <t>Bergamo</t>
  </si>
  <si>
    <t>TREVIGLIO</t>
  </si>
  <si>
    <t xml:space="preserve">Azienda di produzione alimenti per animali da compagnia. La ditta non svolgeva attività produttiva quando, a seguito di una segnalazione epr sviluppo di fumi da un reparto, sul posto si recavano tre lavoratori. Durante gli interventi di messa in sicurezza si verificava un'esplosione all'interno di un essicatore che causava il decesso di due lavoratori </t>
  </si>
  <si>
    <t>Pavia</t>
  </si>
  <si>
    <t>ROMANIA</t>
  </si>
  <si>
    <t>AGRICOLTURA</t>
  </si>
  <si>
    <t>ROSASCO</t>
  </si>
  <si>
    <t>L'infortunato - che si trovava in Italia da pochi giorni - nel corso della transumanza del gregge affidatogli, è stato colpito alla testa da un grosso ramo precipitato dall'alto</t>
  </si>
  <si>
    <t>CASATICO DI MARCARIA</t>
  </si>
  <si>
    <t>agricoltore</t>
  </si>
  <si>
    <t>pensionato</t>
  </si>
  <si>
    <t>pastore</t>
  </si>
  <si>
    <t>L’agricoltore, oramai in pensione ma con l’attività ancora in essere, è stato trovato a terra davanti ad una rotoballa con appoggiato un europallet che si presume sia stato utilizzato a mò di scaletta per salire sul ballone, per ragioni sconosciute.</t>
  </si>
  <si>
    <t>SAN FIORANO</t>
  </si>
  <si>
    <t>Socio anche di cooperativa</t>
  </si>
  <si>
    <t>floricoltore</t>
  </si>
  <si>
    <t>Brianza</t>
  </si>
  <si>
    <t>BELLUSCO</t>
  </si>
  <si>
    <t>L'infortunio è avvenuto in un impianto di carico automatico di lamiere a servizio ad un impianto di taglio al Laser. L'infortunato è entrato, dopo un difetto produttivo alla linea del vuoto delle ventose di prelievo lamiere, nell'area segregata da reti fotoelettriche, per un intervento di controllo / manutenzione, rimanendo poi incastrato dal movimento dei carri porta lamiere. Sono in corso indagini per accerrtare la dinamica. L'impianto è attualmernte sotto sequestro giudiziario.</t>
  </si>
  <si>
    <t>L'nfortunato si trovava alla guida di un trattorino, allestito con un'attrezzatura per il diserbo, quando, per cause in corso di accertamento, il trattorino si ribaltava in un
colatore attiguo al campo. L'infortunato rimaneva schiacciato tra il terreno e il mezzo agricolo. Al momento dell'infortunio il trattorino era sprovvisto di telaio antiribaltamento anteriore.</t>
  </si>
  <si>
    <t>Montagna</t>
  </si>
  <si>
    <t>PONTE IN VALTELLINA</t>
  </si>
  <si>
    <t>titolare impresa ind</t>
  </si>
  <si>
    <t>Schiacciamento verosimilmente imputabile ad ua improvvisa caduta di un muro trascinato dal taglio (effettuato dall'infortunato) e caduta di un albero collegato al muro tramite una pianta di glicine ed una rete metallica avviluppata allo stesso.</t>
  </si>
  <si>
    <t>GROSIO</t>
  </si>
  <si>
    <t>Mentre operava sul ciglio del piazzale a bordo di un escavatore gommato, l'infortunato usciva dallo stesso e si ribaltava lungo la scarpata rimanendo intrappolato nel posto di guida e morendo sul colpo.</t>
  </si>
  <si>
    <t>COSTRUZIONI cantiere stradale</t>
  </si>
  <si>
    <t>Trezzano sul Naviglio</t>
  </si>
  <si>
    <t>titolare</t>
  </si>
  <si>
    <t xml:space="preserve">L'infortunato è deceduto presso l'Ospedale Humanitas (Rozzano) dopo un lungo periodo di degenza in prognosi riservata. </t>
  </si>
  <si>
    <t>AUTISTA</t>
  </si>
  <si>
    <t>TITOLARE</t>
  </si>
  <si>
    <t>L'autotrasportatore autonomo, il giorno 14.3.2018 era giunto davanti alla ditta di Trezzano S/N per scaricare un carico di bancali contenenti scatole di carta abrasiva. Dopo aver aperto il telo di copertura del cassone del semirimorchio, mentre si accingeva a rimuovere le barre laterali di trattenimento del carico, per consentire al mulettista di scaricare la merce, un bancale del peso di oltre 600 kg. è precipitato investendolo e schiacciandolo al suolo. Veniva soccorso e ricoverato presso l'Ospedale Humanitas di Rozzano dove gli veniva diagnostica: la frattura aperta del bacino, fratture chiuse bilaterali con volet costale bilaterale, trauma mediastinico con ematoma mediastinico e arresto cardiaco temporaneo. Prognosi riservata. Nelle settimane successive veniva sottoposto a diversi interventi chirurgici e il giorno 31.5.2018 alle ore 02,30 ne veniva dichiarato il decesso per insufficienza multiorgano.</t>
  </si>
  <si>
    <t xml:space="preserve">COSTRUZIONI </t>
  </si>
  <si>
    <t>San Martino Siccomario</t>
  </si>
  <si>
    <t>Dopo aver movimentato manualmente alcuni sacchi di calcestruzzo
avvertiva un forte dolore al petto. Soccorso dal 118 andava in arresto cardiaco durante il trasporto in Pronto Soccorso. Il giorno successivo decedeva.</t>
  </si>
  <si>
    <t>Il vigile urbano stava percorrendo con un collega il sentiero turistico inserito in una forra, dopo un nubifragio per verificarne la sicurezza, quando è stato colpito al capo, verosimilmente da un masso caduto dall'alto.</t>
  </si>
  <si>
    <t>Vigile urbano</t>
  </si>
  <si>
    <t>ALTRO: Amministrazione Comunale</t>
  </si>
  <si>
    <t>COSTRUZIONI</t>
  </si>
  <si>
    <t>Toscolano Maderno</t>
  </si>
  <si>
    <t>Lonato del Garda</t>
  </si>
  <si>
    <t>L'infortunato è rimasto schiacciato da elemnti prefabbricati</t>
  </si>
  <si>
    <t>Cesano Maderno</t>
  </si>
  <si>
    <t>nc</t>
  </si>
  <si>
    <t>conduttore macchine movimento a  terra, sollevamento</t>
  </si>
  <si>
    <t>Milano</t>
  </si>
  <si>
    <t>ALTRO: allestimento mostra</t>
  </si>
  <si>
    <t>1949</t>
  </si>
  <si>
    <t>lavoratore autonomo</t>
  </si>
  <si>
    <t>Il lavoratore che stava utilizzando l'attrezzatura di un’altra impresa, più precisamente una scala. Sembrerebbe che la caduta dalla scala sia stata determinata da un malore. La dinamica deve essere ancora ricostruita.</t>
  </si>
  <si>
    <t>infortunio è avvenuto su una piattaforma di lavoro elevabile (PLE) del 2016 nolegggiata con nolo a caldo (con conducente a bordo) al fine di pulire i canali della copertura di
un capannone. Nelle prime fasi di salita quando era all'altezza del pianale del mezzo la piattaforma di lavoro (cesta) della PLE improvvisamente ha ruotato di 90° per ragioni non ancora accertate ed il lavoratore conducente della PLE è rimasto schiacciato tra il parapetto della cesta e la grata di una finestra del capannone.</t>
  </si>
  <si>
    <t>Fortunago</t>
  </si>
  <si>
    <t>COSTRUZIONI: cantiere</t>
  </si>
  <si>
    <t>ALBANIA</t>
  </si>
  <si>
    <t>Dai primi accertamenti, il decesso sarebbe riconducibile ad un malore</t>
  </si>
  <si>
    <t>18.07.2018</t>
  </si>
  <si>
    <t>Autonomo/Titolare senza dipendenti</t>
  </si>
  <si>
    <t>Talamona</t>
  </si>
  <si>
    <t>L'infortunato non si trovava a distanza di sicurezza dalla zona di lavoro. Sporgendosi azionava le leve di comando della gru a torre poste sulla pulsantiera che portava alla cintura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</si>
</sst>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mmm\-yyyy"/>
    <numFmt numFmtId="174" formatCode="d/m"/>
    <numFmt numFmtId="175" formatCode="0.00000"/>
    <numFmt numFmtId="176" formatCode="0.0000"/>
    <numFmt numFmtId="177" formatCode="0.000"/>
    <numFmt numFmtId="178" formatCode="0.0"/>
    <numFmt numFmtId="179" formatCode="d\-mmm\-yy"/>
    <numFmt numFmtId="180" formatCode="[$-410]d\-mmm\-yy;@"/>
    <numFmt numFmtId="181" formatCode="dd\-mmm\-yyyy"/>
    <numFmt numFmtId="182" formatCode="h:mm;@"/>
    <numFmt numFmtId="183" formatCode="mmm\-yyyy"/>
    <numFmt numFmtId="184" formatCode="0.0000000"/>
    <numFmt numFmtId="185" formatCode="0.000000"/>
    <numFmt numFmtId="186" formatCode="[$-410]dddd\ d\ mmmm\ yyyy"/>
    <numFmt numFmtId="187" formatCode="[$-410]d\-mmm\-yyyy;@"/>
    <numFmt numFmtId="188" formatCode="[$-410]dd\-mmm\-yy;@"/>
    <numFmt numFmtId="189" formatCode="h\.mm;@"/>
    <numFmt numFmtId="190" formatCode="dd/mm/yy"/>
    <numFmt numFmtId="191" formatCode="[$€-2]\ #.##000_);[Red]\([$€-2]\ #.##000\)"/>
    <numFmt numFmtId="192" formatCode="&quot;Attivo&quot;;&quot;Attivo&quot;;&quot;Inattivo&quot;"/>
    <numFmt numFmtId="193" formatCode="dd/mm/yy;@"/>
  </numFmts>
  <fonts count="81">
    <font>
      <sz val="10"/>
      <name val="Arial"/>
      <family val="0"/>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2"/>
    </font>
    <font>
      <sz val="16"/>
      <name val="Arial"/>
      <family val="2"/>
    </font>
    <font>
      <b/>
      <sz val="18"/>
      <name val="Arial"/>
      <family val="2"/>
    </font>
    <font>
      <b/>
      <sz val="9"/>
      <name val="Tahoma"/>
      <family val="2"/>
    </font>
    <font>
      <b/>
      <sz val="14"/>
      <name val="Arial"/>
      <family val="2"/>
    </font>
    <font>
      <sz val="9"/>
      <name val="Arial"/>
      <family val="2"/>
    </font>
    <font>
      <b/>
      <sz val="12"/>
      <name val="Frugal Sans"/>
      <family val="0"/>
    </font>
    <font>
      <b/>
      <sz val="9"/>
      <name val="Arial"/>
      <family val="2"/>
    </font>
    <font>
      <b/>
      <sz val="12"/>
      <name val="Tahoma"/>
      <family val="2"/>
    </font>
    <font>
      <b/>
      <sz val="20"/>
      <name val="Tahoma"/>
      <family val="2"/>
    </font>
    <font>
      <sz val="11"/>
      <name val="Tahoma"/>
      <family val="2"/>
    </font>
    <font>
      <sz val="10"/>
      <name val="MS Sans Serif"/>
      <family val="2"/>
    </font>
    <font>
      <sz val="18"/>
      <name val="Arial"/>
      <family val="2"/>
    </font>
    <font>
      <sz val="8"/>
      <name val="Arial"/>
      <family val="2"/>
    </font>
    <font>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name val="Calibri"/>
      <family val="2"/>
    </font>
    <font>
      <sz val="18"/>
      <name val="Calibri"/>
      <family val="2"/>
    </font>
    <font>
      <b/>
      <sz val="9"/>
      <color indexed="10"/>
      <name val="Tahoma"/>
      <family val="2"/>
    </font>
    <font>
      <sz val="9"/>
      <color indexed="10"/>
      <name val="Tahoma"/>
      <family val="2"/>
    </font>
    <font>
      <sz val="9"/>
      <color indexed="10"/>
      <name val="Arial"/>
      <family val="2"/>
    </font>
    <font>
      <sz val="9"/>
      <color indexed="8"/>
      <name val="Arial"/>
      <family val="2"/>
    </font>
    <font>
      <sz val="9"/>
      <color indexed="8"/>
      <name val="SansSerif"/>
      <family val="0"/>
    </font>
    <font>
      <sz val="10"/>
      <color indexed="8"/>
      <name val="Tahoma"/>
      <family val="2"/>
    </font>
    <font>
      <sz val="9"/>
      <color indexed="8"/>
      <name val="Tahoma"/>
      <family val="2"/>
    </font>
    <font>
      <sz val="8"/>
      <name val="Segoe UI"/>
      <family val="2"/>
    </font>
    <font>
      <sz val="1"/>
      <color indexed="8"/>
      <name val="Arial"/>
      <family val="2"/>
    </font>
    <font>
      <sz val="1.5"/>
      <color indexed="8"/>
      <name val="Arial"/>
      <family val="2"/>
    </font>
    <font>
      <b/>
      <sz val="1"/>
      <color indexed="8"/>
      <name val="Arial"/>
      <family val="2"/>
    </font>
    <font>
      <b/>
      <sz val="1.25"/>
      <color indexed="8"/>
      <name val="Arial"/>
      <family val="2"/>
    </font>
    <font>
      <sz val="9.75"/>
      <color indexed="8"/>
      <name val="Arial"/>
      <family val="2"/>
    </font>
    <font>
      <b/>
      <sz val="11"/>
      <color indexed="8"/>
      <name val="Arial"/>
      <family val="2"/>
    </font>
    <font>
      <b/>
      <sz val="18"/>
      <color indexed="8"/>
      <name val="Arial"/>
      <family val="2"/>
    </font>
    <font>
      <sz val="12"/>
      <color indexed="8"/>
      <name val="Arial"/>
      <family val="2"/>
    </font>
    <font>
      <b/>
      <sz val="24"/>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Tahoma"/>
      <family val="2"/>
    </font>
    <font>
      <sz val="9"/>
      <color rgb="FFFF0000"/>
      <name val="Tahoma"/>
      <family val="2"/>
    </font>
    <font>
      <sz val="9"/>
      <color rgb="FFFF0000"/>
      <name val="Arial"/>
      <family val="2"/>
    </font>
    <font>
      <sz val="9"/>
      <color rgb="FF000000"/>
      <name val="Arial"/>
      <family val="2"/>
    </font>
    <font>
      <sz val="9"/>
      <color rgb="FF000000"/>
      <name val="SansSerif"/>
      <family val="0"/>
    </font>
    <font>
      <sz val="10"/>
      <color rgb="FF000000"/>
      <name val="Tahoma"/>
      <family val="2"/>
    </font>
    <font>
      <sz val="9"/>
      <color rgb="FF00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0" borderId="2" applyNumberFormat="0" applyFill="0" applyAlignment="0" applyProtection="0"/>
    <xf numFmtId="0" fontId="61"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9"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6" fillId="0" borderId="10" xfId="0" applyFont="1" applyBorder="1" applyAlignment="1">
      <alignment horizontal="center" wrapText="1"/>
    </xf>
    <xf numFmtId="49" fontId="6" fillId="0" borderId="10" xfId="0" applyNumberFormat="1" applyFont="1" applyBorder="1" applyAlignment="1">
      <alignment horizontal="center" wrapText="1"/>
    </xf>
    <xf numFmtId="0" fontId="9" fillId="0" borderId="10" xfId="0" applyFont="1" applyBorder="1" applyAlignment="1">
      <alignment horizontal="center" wrapText="1"/>
    </xf>
    <xf numFmtId="190" fontId="6" fillId="0" borderId="10" xfId="0" applyNumberFormat="1" applyFont="1" applyBorder="1" applyAlignment="1">
      <alignment horizontal="center" wrapText="1"/>
    </xf>
    <xf numFmtId="0" fontId="6" fillId="0" borderId="0" xfId="0" applyFont="1" applyBorder="1" applyAlignment="1">
      <alignment horizont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190" fontId="9" fillId="33"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14" fontId="6"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190"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9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2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quotePrefix="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9" fillId="0" borderId="12" xfId="0" applyFont="1" applyFill="1" applyBorder="1" applyAlignment="1">
      <alignment horizontal="center"/>
    </xf>
    <xf numFmtId="0" fontId="39" fillId="0" borderId="13" xfId="0" applyFont="1" applyFill="1" applyBorder="1" applyAlignment="1">
      <alignment horizontal="center"/>
    </xf>
    <xf numFmtId="0" fontId="39" fillId="0" borderId="14" xfId="0" applyFont="1" applyFill="1" applyBorder="1" applyAlignment="1">
      <alignment horizontal="center"/>
    </xf>
    <xf numFmtId="0" fontId="38" fillId="0" borderId="11" xfId="0" applyFont="1" applyFill="1" applyBorder="1" applyAlignment="1">
      <alignment horizontal="center" vertical="center"/>
    </xf>
    <xf numFmtId="0" fontId="38"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8" fillId="0" borderId="15" xfId="0" applyFont="1" applyFill="1" applyBorder="1" applyAlignment="1">
      <alignment horizontal="center" vertical="center"/>
    </xf>
    <xf numFmtId="0" fontId="13" fillId="33" borderId="10" xfId="0" applyNumberFormat="1" applyFont="1" applyFill="1" applyBorder="1" applyAlignment="1" quotePrefix="1">
      <alignment vertical="top" wrapText="1"/>
    </xf>
    <xf numFmtId="0" fontId="11" fillId="0" borderId="10" xfId="0" applyFont="1" applyFill="1" applyBorder="1" applyAlignment="1">
      <alignment vertical="top" wrapText="1"/>
    </xf>
    <xf numFmtId="0" fontId="11" fillId="0" borderId="10" xfId="0" applyNumberFormat="1" applyFont="1" applyFill="1" applyBorder="1" applyAlignment="1">
      <alignment vertical="top" wrapText="1"/>
    </xf>
    <xf numFmtId="0" fontId="6" fillId="0" borderId="10" xfId="0" applyFont="1" applyBorder="1" applyAlignment="1">
      <alignment vertical="top" wrapText="1"/>
    </xf>
    <xf numFmtId="0" fontId="11" fillId="0" borderId="10" xfId="0" applyFont="1" applyBorder="1" applyAlignment="1">
      <alignment vertical="top" wrapText="1"/>
    </xf>
    <xf numFmtId="0" fontId="6" fillId="0" borderId="10" xfId="0" applyFont="1" applyFill="1" applyBorder="1" applyAlignment="1">
      <alignment vertical="top" wrapText="1"/>
    </xf>
    <xf numFmtId="0" fontId="11" fillId="0" borderId="10" xfId="0" applyFont="1" applyFill="1" applyBorder="1" applyAlignment="1" quotePrefix="1">
      <alignment vertical="top" wrapText="1"/>
    </xf>
    <xf numFmtId="0" fontId="11" fillId="0" borderId="19" xfId="0" applyFont="1" applyFill="1" applyBorder="1" applyAlignment="1">
      <alignment vertical="top" wrapText="1"/>
    </xf>
    <xf numFmtId="0" fontId="11" fillId="0" borderId="19" xfId="0" applyFont="1" applyBorder="1" applyAlignment="1">
      <alignment vertical="top" wrapText="1"/>
    </xf>
    <xf numFmtId="49" fontId="6" fillId="0" borderId="10" xfId="0"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NumberFormat="1" applyFont="1" applyFill="1" applyBorder="1" applyAlignment="1" quotePrefix="1">
      <alignment horizontal="center" vertical="center" wrapText="1"/>
    </xf>
    <xf numFmtId="0" fontId="74" fillId="0" borderId="10" xfId="0" applyFont="1" applyBorder="1" applyAlignment="1">
      <alignment horizontal="center" vertical="center" wrapText="1"/>
    </xf>
    <xf numFmtId="14" fontId="75"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9" fontId="75" fillId="0" borderId="10" xfId="0" applyNumberFormat="1" applyFont="1" applyFill="1" applyBorder="1" applyAlignment="1">
      <alignment horizontal="center" vertical="center" wrapText="1"/>
    </xf>
    <xf numFmtId="14" fontId="75" fillId="0" borderId="10" xfId="0" applyNumberFormat="1" applyFont="1" applyFill="1" applyBorder="1" applyAlignment="1" quotePrefix="1">
      <alignment horizontal="center" vertical="center" wrapText="1"/>
    </xf>
    <xf numFmtId="0" fontId="75" fillId="0" borderId="10" xfId="0" applyFont="1" applyFill="1" applyBorder="1" applyAlignment="1" quotePrefix="1">
      <alignment horizontal="center" vertical="center" wrapText="1"/>
    </xf>
    <xf numFmtId="0" fontId="76" fillId="0" borderId="10" xfId="0" applyFont="1" applyFill="1" applyBorder="1" applyAlignment="1">
      <alignment vertical="top" wrapText="1"/>
    </xf>
    <xf numFmtId="0" fontId="75" fillId="0" borderId="0" xfId="0" applyFont="1" applyBorder="1" applyAlignment="1">
      <alignment horizontal="center" vertical="center"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49" fontId="6" fillId="0" borderId="20" xfId="0" applyNumberFormat="1" applyFont="1" applyBorder="1" applyAlignment="1">
      <alignment horizontal="center" vertical="center" wrapText="1"/>
    </xf>
    <xf numFmtId="190"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77" fillId="0" borderId="10" xfId="0" applyFont="1" applyBorder="1" applyAlignment="1">
      <alignment wrapText="1"/>
    </xf>
    <xf numFmtId="0" fontId="78" fillId="0" borderId="10" xfId="0" applyFont="1" applyBorder="1" applyAlignment="1">
      <alignment wrapText="1"/>
    </xf>
    <xf numFmtId="0" fontId="19" fillId="0" borderId="10" xfId="0" applyFont="1" applyBorder="1" applyAlignment="1">
      <alignment vertical="center"/>
    </xf>
    <xf numFmtId="0" fontId="19" fillId="0" borderId="10" xfId="0" applyFont="1" applyBorder="1" applyAlignment="1">
      <alignment horizontal="center" wrapText="1"/>
    </xf>
    <xf numFmtId="0" fontId="79" fillId="0" borderId="10" xfId="0" applyFont="1" applyBorder="1" applyAlignment="1">
      <alignment vertical="center" wrapText="1"/>
    </xf>
    <xf numFmtId="0" fontId="11" fillId="0" borderId="10" xfId="0" applyFont="1" applyBorder="1" applyAlignment="1">
      <alignment horizontal="left" vertical="top" wrapText="1"/>
    </xf>
    <xf numFmtId="0" fontId="11" fillId="0" borderId="10" xfId="0" applyFont="1" applyBorder="1" applyAlignment="1">
      <alignment vertical="center" wrapText="1"/>
    </xf>
    <xf numFmtId="14" fontId="80"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11" fillId="0" borderId="22"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vertical="top" wrapText="1"/>
    </xf>
    <xf numFmtId="0" fontId="15" fillId="0" borderId="0" xfId="0" applyFont="1" applyBorder="1" applyAlignment="1">
      <alignment horizontal="center"/>
    </xf>
    <xf numFmtId="0" fontId="15" fillId="0" borderId="0" xfId="0" applyFont="1" applyBorder="1" applyAlignment="1">
      <alignment vertical="top"/>
    </xf>
    <xf numFmtId="0" fontId="6" fillId="35" borderId="26" xfId="0" applyFont="1" applyFill="1" applyBorder="1" applyAlignment="1">
      <alignment horizontal="left" vertical="top" wrapText="1"/>
    </xf>
    <xf numFmtId="0" fontId="6" fillId="35" borderId="26" xfId="0" applyFont="1" applyFill="1" applyBorder="1" applyAlignment="1">
      <alignment vertical="top" wrapText="1"/>
    </xf>
    <xf numFmtId="0" fontId="12" fillId="0" borderId="0" xfId="0" applyFont="1" applyBorder="1" applyAlignment="1">
      <alignment horizontal="center"/>
    </xf>
    <xf numFmtId="0" fontId="10" fillId="0" borderId="0" xfId="0" applyFont="1" applyAlignment="1">
      <alignment horizontal="center" vertical="center" wrapText="1"/>
    </xf>
    <xf numFmtId="15" fontId="10" fillId="0" borderId="0" xfId="0" applyNumberFormat="1" applyFont="1" applyAlignment="1">
      <alignment horizontal="center" vertical="center"/>
    </xf>
    <xf numFmtId="0" fontId="10" fillId="0" borderId="0" xfId="0" applyFont="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infortuni mortali 2006 - distribuzione mensile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strRef>
              <c:f>'Infortuni per ATS '!#REF!</c:f>
              <c:strCache>
                <c:ptCount val="1"/>
                <c:pt idx="0">
                  <c:v>1</c:v>
                </c:pt>
              </c:strCache>
            </c:strRef>
          </c:cat>
          <c:val>
            <c:numRef>
              <c:f>'Infortuni per ATS '!#REF!</c:f>
              <c:numCache>
                <c:ptCount val="1"/>
                <c:pt idx="0">
                  <c:v>1</c:v>
                </c:pt>
              </c:numCache>
            </c:numRef>
          </c:val>
        </c:ser>
        <c:axId val="451625"/>
        <c:axId val="4064626"/>
      </c:barChart>
      <c:catAx>
        <c:axId val="451625"/>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mesi 2006</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64626"/>
        <c:crosses val="autoZero"/>
        <c:auto val="1"/>
        <c:lblOffset val="100"/>
        <c:tickLblSkip val="1"/>
        <c:noMultiLvlLbl val="0"/>
      </c:catAx>
      <c:valAx>
        <c:axId val="4064626"/>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 I.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6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N</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Infortuni mortali sul lavoro nell'anno 2018</a:t>
            </a:r>
          </a:p>
        </c:rich>
      </c:tx>
      <c:layout>
        <c:manualLayout>
          <c:xMode val="factor"/>
          <c:yMode val="factor"/>
          <c:x val="0.00725"/>
          <c:y val="0.007"/>
        </c:manualLayout>
      </c:layout>
      <c:spPr>
        <a:noFill/>
        <a:ln>
          <a:noFill/>
        </a:ln>
      </c:spPr>
    </c:title>
    <c:plotArea>
      <c:layout>
        <c:manualLayout>
          <c:xMode val="edge"/>
          <c:yMode val="edge"/>
          <c:x val="0.0275"/>
          <c:y val="0.13125"/>
          <c:w val="0.95575"/>
          <c:h val="0.77775"/>
        </c:manualLayout>
      </c:layout>
      <c:barChart>
        <c:barDir val="col"/>
        <c:grouping val="clustered"/>
        <c:varyColors val="0"/>
        <c:ser>
          <c:idx val="0"/>
          <c:order val="0"/>
          <c:tx>
            <c:strRef>
              <c:f>'Infortuni per ATS '!$C$4</c:f>
              <c:strCache>
                <c:ptCount val="1"/>
                <c:pt idx="0">
                  <c:v>N°  Infortuni  mortali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'Infortuni per ATS '!$B$5:$B$12</c:f>
              <c:strCache/>
            </c:strRef>
          </c:cat>
          <c:val>
            <c:numRef>
              <c:f>'Infortuni per ATS '!$C$5:$C$12</c:f>
              <c:numCache/>
            </c:numRef>
          </c:val>
        </c:ser>
        <c:axId val="36581635"/>
        <c:axId val="60799260"/>
      </c:barChart>
      <c:catAx>
        <c:axId val="36581635"/>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ATS Lombarde</a:t>
                </a:r>
              </a:p>
            </c:rich>
          </c:tx>
          <c:layout>
            <c:manualLayout>
              <c:xMode val="factor"/>
              <c:yMode val="factor"/>
              <c:x val="-0.046"/>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100000"/>
          <a:lstStyle/>
          <a:p>
            <a:pPr>
              <a:defRPr lang="en-US" cap="none" sz="1100" b="1" i="0" u="none" baseline="0">
                <a:solidFill>
                  <a:srgbClr val="000000"/>
                </a:solidFill>
                <a:latin typeface="Arial"/>
                <a:ea typeface="Arial"/>
                <a:cs typeface="Arial"/>
              </a:defRPr>
            </a:pPr>
          </a:p>
        </c:txPr>
        <c:crossAx val="60799260"/>
        <c:crosses val="autoZero"/>
        <c:auto val="1"/>
        <c:lblOffset val="100"/>
        <c:tickLblSkip val="1"/>
        <c:noMultiLvlLbl val="0"/>
      </c:catAx>
      <c:valAx>
        <c:axId val="60799260"/>
        <c:scaling>
          <c:orientation val="minMax"/>
          <c:max val="1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6581635"/>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123825</xdr:rowOff>
    </xdr:from>
    <xdr:to>
      <xdr:col>4</xdr:col>
      <xdr:colOff>0</xdr:colOff>
      <xdr:row>68</xdr:row>
      <xdr:rowOff>9525</xdr:rowOff>
    </xdr:to>
    <xdr:graphicFrame>
      <xdr:nvGraphicFramePr>
        <xdr:cNvPr id="1" name="Chart 2"/>
        <xdr:cNvGraphicFramePr/>
      </xdr:nvGraphicFramePr>
      <xdr:xfrm>
        <a:off x="8591550" y="9420225"/>
        <a:ext cx="0" cy="34480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1</xdr:row>
      <xdr:rowOff>247650</xdr:rowOff>
    </xdr:from>
    <xdr:to>
      <xdr:col>17</xdr:col>
      <xdr:colOff>333375</xdr:colOff>
      <xdr:row>28</xdr:row>
      <xdr:rowOff>123825</xdr:rowOff>
    </xdr:to>
    <xdr:graphicFrame>
      <xdr:nvGraphicFramePr>
        <xdr:cNvPr id="2" name="Chart 8"/>
        <xdr:cNvGraphicFramePr/>
      </xdr:nvGraphicFramePr>
      <xdr:xfrm>
        <a:off x="8753475" y="904875"/>
        <a:ext cx="8096250" cy="5600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showGridLines="0" zoomScale="110" zoomScaleNormal="110" workbookViewId="0" topLeftCell="A1">
      <pane xSplit="1" ySplit="7" topLeftCell="B32" activePane="bottomRight" state="frozen"/>
      <selection pane="topLeft" activeCell="A1" sqref="A1"/>
      <selection pane="topRight" activeCell="B1" sqref="B1"/>
      <selection pane="bottomLeft" activeCell="A8" sqref="A8"/>
      <selection pane="bottomRight" activeCell="M37" sqref="M37"/>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67.00390625" style="52" customWidth="1"/>
    <col min="14" max="16384" width="9.140625" style="10" customWidth="1"/>
  </cols>
  <sheetData>
    <row r="1" spans="1:13" ht="21" customHeight="1">
      <c r="A1" s="85" t="s">
        <v>25</v>
      </c>
      <c r="B1" s="85"/>
      <c r="C1" s="85"/>
      <c r="D1" s="85"/>
      <c r="E1" s="85"/>
      <c r="F1" s="85"/>
      <c r="G1" s="85"/>
      <c r="H1" s="85"/>
      <c r="I1" s="85"/>
      <c r="J1" s="85"/>
      <c r="K1" s="85"/>
      <c r="L1" s="85"/>
      <c r="M1" s="86"/>
    </row>
    <row r="2" spans="1:13" ht="8.25" customHeight="1">
      <c r="A2" s="96"/>
      <c r="B2" s="96"/>
      <c r="C2" s="96"/>
      <c r="D2" s="96"/>
      <c r="E2" s="96"/>
      <c r="F2" s="96"/>
      <c r="G2" s="96"/>
      <c r="H2" s="96"/>
      <c r="I2" s="96"/>
      <c r="J2" s="96"/>
      <c r="K2" s="96"/>
      <c r="L2" s="96"/>
      <c r="M2" s="96"/>
    </row>
    <row r="3" spans="1:13" ht="35.25" customHeight="1">
      <c r="A3" s="92" t="s">
        <v>28</v>
      </c>
      <c r="B3" s="92"/>
      <c r="C3" s="92"/>
      <c r="D3" s="92"/>
      <c r="E3" s="92"/>
      <c r="F3" s="92"/>
      <c r="G3" s="92"/>
      <c r="H3" s="92"/>
      <c r="I3" s="92"/>
      <c r="J3" s="92"/>
      <c r="K3" s="92"/>
      <c r="L3" s="92"/>
      <c r="M3" s="93"/>
    </row>
    <row r="4" spans="1:13" ht="31.5" customHeight="1">
      <c r="A4" s="87" t="s">
        <v>29</v>
      </c>
      <c r="B4" s="87"/>
      <c r="C4" s="87"/>
      <c r="D4" s="87"/>
      <c r="E4" s="87"/>
      <c r="F4" s="87"/>
      <c r="G4" s="87"/>
      <c r="H4" s="87"/>
      <c r="I4" s="87"/>
      <c r="J4" s="87"/>
      <c r="K4" s="87"/>
      <c r="L4" s="87"/>
      <c r="M4" s="88"/>
    </row>
    <row r="5" spans="1:13" ht="12" customHeight="1">
      <c r="A5" s="94"/>
      <c r="B5" s="94"/>
      <c r="C5" s="94"/>
      <c r="D5" s="94"/>
      <c r="E5" s="94"/>
      <c r="F5" s="94"/>
      <c r="G5" s="94"/>
      <c r="H5" s="94"/>
      <c r="I5" s="94"/>
      <c r="J5" s="94"/>
      <c r="K5" s="94"/>
      <c r="L5" s="94"/>
      <c r="M5" s="95"/>
    </row>
    <row r="6" spans="1:13" ht="32.25" customHeight="1">
      <c r="A6" s="89" t="s">
        <v>26</v>
      </c>
      <c r="B6" s="90"/>
      <c r="C6" s="90"/>
      <c r="D6" s="90"/>
      <c r="E6" s="90"/>
      <c r="F6" s="90"/>
      <c r="G6" s="90"/>
      <c r="H6" s="90"/>
      <c r="I6" s="90"/>
      <c r="J6" s="90"/>
      <c r="K6" s="90"/>
      <c r="L6" s="90"/>
      <c r="M6" s="91"/>
    </row>
    <row r="7" spans="1:13" s="14" customFormat="1" ht="35.25" customHeight="1">
      <c r="A7" s="11" t="s">
        <v>10</v>
      </c>
      <c r="B7" s="12" t="s">
        <v>3</v>
      </c>
      <c r="C7" s="12" t="s">
        <v>16</v>
      </c>
      <c r="D7" s="12" t="s">
        <v>4</v>
      </c>
      <c r="E7" s="12" t="s">
        <v>5</v>
      </c>
      <c r="F7" s="12" t="s">
        <v>6</v>
      </c>
      <c r="G7" s="12" t="s">
        <v>12</v>
      </c>
      <c r="H7" s="12" t="s">
        <v>0</v>
      </c>
      <c r="I7" s="13" t="s">
        <v>11</v>
      </c>
      <c r="J7" s="11" t="s">
        <v>13</v>
      </c>
      <c r="K7" s="12" t="s">
        <v>7</v>
      </c>
      <c r="L7" s="12" t="s">
        <v>8</v>
      </c>
      <c r="M7" s="44" t="s">
        <v>9</v>
      </c>
    </row>
    <row r="8" spans="1:13" s="15" customFormat="1" ht="24" customHeight="1">
      <c r="A8" s="17">
        <v>1</v>
      </c>
      <c r="B8" s="16">
        <v>43117</v>
      </c>
      <c r="C8" s="20" t="s">
        <v>31</v>
      </c>
      <c r="D8" s="16">
        <v>43116</v>
      </c>
      <c r="E8" s="16">
        <v>43116</v>
      </c>
      <c r="F8" s="20" t="s">
        <v>27</v>
      </c>
      <c r="G8" s="20" t="s">
        <v>32</v>
      </c>
      <c r="H8" s="20" t="s">
        <v>15</v>
      </c>
      <c r="I8" s="16">
        <v>21961</v>
      </c>
      <c r="J8" s="20" t="s">
        <v>33</v>
      </c>
      <c r="K8" s="20" t="s">
        <v>36</v>
      </c>
      <c r="L8" s="20" t="s">
        <v>35</v>
      </c>
      <c r="M8" s="82" t="s">
        <v>34</v>
      </c>
    </row>
    <row r="9" spans="1:13" s="15" customFormat="1" ht="26.25" customHeight="1">
      <c r="A9" s="27">
        <v>2</v>
      </c>
      <c r="B9" s="16">
        <v>43117</v>
      </c>
      <c r="C9" s="20" t="s">
        <v>31</v>
      </c>
      <c r="D9" s="16">
        <v>43116</v>
      </c>
      <c r="E9" s="16">
        <v>43116</v>
      </c>
      <c r="F9" s="20" t="s">
        <v>27</v>
      </c>
      <c r="G9" s="20" t="s">
        <v>32</v>
      </c>
      <c r="H9" s="20" t="s">
        <v>15</v>
      </c>
      <c r="I9" s="16">
        <v>25497</v>
      </c>
      <c r="J9" s="20" t="s">
        <v>33</v>
      </c>
      <c r="K9" s="20" t="s">
        <v>36</v>
      </c>
      <c r="L9" s="20" t="s">
        <v>35</v>
      </c>
      <c r="M9" s="83"/>
    </row>
    <row r="10" spans="1:13" s="15" customFormat="1" ht="24.75" customHeight="1">
      <c r="A10" s="27">
        <v>3</v>
      </c>
      <c r="B10" s="16">
        <v>43117</v>
      </c>
      <c r="C10" s="20" t="s">
        <v>31</v>
      </c>
      <c r="D10" s="16">
        <v>43116</v>
      </c>
      <c r="E10" s="16">
        <v>43116</v>
      </c>
      <c r="F10" s="20" t="s">
        <v>27</v>
      </c>
      <c r="G10" s="20" t="s">
        <v>32</v>
      </c>
      <c r="H10" s="20" t="s">
        <v>15</v>
      </c>
      <c r="I10" s="16">
        <v>27658</v>
      </c>
      <c r="J10" s="20" t="s">
        <v>33</v>
      </c>
      <c r="K10" s="24" t="s">
        <v>37</v>
      </c>
      <c r="L10" s="26" t="s">
        <v>38</v>
      </c>
      <c r="M10" s="84"/>
    </row>
    <row r="11" spans="1:13" s="15" customFormat="1" ht="60">
      <c r="A11" s="17">
        <v>4</v>
      </c>
      <c r="B11" s="16">
        <v>43118</v>
      </c>
      <c r="C11" s="28" t="s">
        <v>43</v>
      </c>
      <c r="D11" s="16">
        <v>43117</v>
      </c>
      <c r="E11" s="16">
        <v>43118</v>
      </c>
      <c r="F11" s="29" t="s">
        <v>41</v>
      </c>
      <c r="G11" s="24" t="s">
        <v>40</v>
      </c>
      <c r="H11" s="29" t="s">
        <v>15</v>
      </c>
      <c r="I11" s="30">
        <v>36164</v>
      </c>
      <c r="J11" s="26" t="s">
        <v>33</v>
      </c>
      <c r="K11" s="24" t="s">
        <v>36</v>
      </c>
      <c r="L11" s="26" t="s">
        <v>39</v>
      </c>
      <c r="M11" s="46" t="s">
        <v>42</v>
      </c>
    </row>
    <row r="12" spans="1:13" s="15" customFormat="1" ht="24">
      <c r="A12" s="27">
        <v>5</v>
      </c>
      <c r="B12" s="16">
        <v>43119</v>
      </c>
      <c r="C12" s="20" t="s">
        <v>31</v>
      </c>
      <c r="D12" s="16">
        <v>43116</v>
      </c>
      <c r="E12" s="16">
        <v>43118</v>
      </c>
      <c r="F12" s="20" t="s">
        <v>27</v>
      </c>
      <c r="G12" s="20" t="s">
        <v>32</v>
      </c>
      <c r="H12" s="20" t="s">
        <v>15</v>
      </c>
      <c r="I12" s="16">
        <v>20544</v>
      </c>
      <c r="J12" s="20" t="s">
        <v>33</v>
      </c>
      <c r="K12" s="74" t="s">
        <v>36</v>
      </c>
      <c r="L12" s="75" t="s">
        <v>44</v>
      </c>
      <c r="M12" s="46" t="s">
        <v>34</v>
      </c>
    </row>
    <row r="13" spans="1:13" s="15" customFormat="1" ht="45" customHeight="1">
      <c r="A13" s="27">
        <v>6</v>
      </c>
      <c r="B13" s="16">
        <v>43125</v>
      </c>
      <c r="C13" s="28" t="s">
        <v>45</v>
      </c>
      <c r="D13" s="16">
        <v>43125</v>
      </c>
      <c r="E13" s="16">
        <v>43125</v>
      </c>
      <c r="F13" s="29" t="s">
        <v>46</v>
      </c>
      <c r="G13" s="24" t="s">
        <v>47</v>
      </c>
      <c r="H13" s="56" t="s">
        <v>15</v>
      </c>
      <c r="I13" s="30">
        <v>21929</v>
      </c>
      <c r="J13" s="56" t="s">
        <v>33</v>
      </c>
      <c r="K13" s="24" t="s">
        <v>48</v>
      </c>
      <c r="L13" s="24" t="s">
        <v>49</v>
      </c>
      <c r="M13" s="46" t="s">
        <v>50</v>
      </c>
    </row>
    <row r="14" spans="1:13" s="18" customFormat="1" ht="108" customHeight="1">
      <c r="A14" s="17">
        <v>7</v>
      </c>
      <c r="B14" s="16">
        <v>43129</v>
      </c>
      <c r="C14" s="20" t="s">
        <v>20</v>
      </c>
      <c r="D14" s="16">
        <v>43129</v>
      </c>
      <c r="E14" s="16">
        <v>43129</v>
      </c>
      <c r="F14" s="19" t="s">
        <v>51</v>
      </c>
      <c r="G14" s="20" t="s">
        <v>54</v>
      </c>
      <c r="H14" s="20" t="s">
        <v>15</v>
      </c>
      <c r="I14" s="30">
        <v>20802</v>
      </c>
      <c r="J14" s="20" t="s">
        <v>33</v>
      </c>
      <c r="K14" s="24" t="s">
        <v>53</v>
      </c>
      <c r="L14" s="24" t="s">
        <v>52</v>
      </c>
      <c r="M14" s="76" t="s">
        <v>55</v>
      </c>
    </row>
    <row r="15" spans="1:13" s="18" customFormat="1" ht="102">
      <c r="A15" s="27">
        <v>8</v>
      </c>
      <c r="B15" s="16">
        <v>43131</v>
      </c>
      <c r="C15" s="28" t="s">
        <v>31</v>
      </c>
      <c r="D15" s="16">
        <v>43131</v>
      </c>
      <c r="E15" s="16">
        <v>43131</v>
      </c>
      <c r="F15" s="19" t="s">
        <v>57</v>
      </c>
      <c r="G15" s="20" t="s">
        <v>56</v>
      </c>
      <c r="H15" s="20" t="s">
        <v>15</v>
      </c>
      <c r="I15" s="30">
        <v>24213</v>
      </c>
      <c r="J15" s="20" t="s">
        <v>33</v>
      </c>
      <c r="K15" s="24"/>
      <c r="L15" s="26" t="s">
        <v>39</v>
      </c>
      <c r="M15" s="76" t="s">
        <v>58</v>
      </c>
    </row>
    <row r="16" spans="1:13" s="18" customFormat="1" ht="51">
      <c r="A16" s="27">
        <v>9</v>
      </c>
      <c r="B16" s="16">
        <v>43173</v>
      </c>
      <c r="C16" s="16" t="s">
        <v>59</v>
      </c>
      <c r="D16" s="16">
        <v>43172</v>
      </c>
      <c r="E16" s="16">
        <v>43172</v>
      </c>
      <c r="F16" s="19" t="s">
        <v>60</v>
      </c>
      <c r="G16" s="20" t="s">
        <v>62</v>
      </c>
      <c r="H16" s="20" t="s">
        <v>15</v>
      </c>
      <c r="I16" s="30" t="s">
        <v>61</v>
      </c>
      <c r="J16" s="20" t="s">
        <v>33</v>
      </c>
      <c r="K16" s="24"/>
      <c r="L16" s="26" t="s">
        <v>39</v>
      </c>
      <c r="M16" s="76" t="s">
        <v>63</v>
      </c>
    </row>
    <row r="17" spans="1:13" s="18" customFormat="1" ht="51">
      <c r="A17" s="17">
        <v>10</v>
      </c>
      <c r="B17" s="16">
        <v>43175</v>
      </c>
      <c r="C17" s="28" t="s">
        <v>31</v>
      </c>
      <c r="D17" s="16">
        <v>43175</v>
      </c>
      <c r="E17" s="16">
        <v>43175</v>
      </c>
      <c r="F17" s="19" t="s">
        <v>64</v>
      </c>
      <c r="G17" s="20" t="s">
        <v>65</v>
      </c>
      <c r="H17" s="20" t="s">
        <v>15</v>
      </c>
      <c r="I17" s="30">
        <v>21246</v>
      </c>
      <c r="J17" s="20" t="s">
        <v>33</v>
      </c>
      <c r="K17" s="20"/>
      <c r="L17" s="26" t="s">
        <v>39</v>
      </c>
      <c r="M17" s="76" t="s">
        <v>66</v>
      </c>
    </row>
    <row r="18" spans="1:13" s="18" customFormat="1" ht="63.75">
      <c r="A18" s="27">
        <v>11</v>
      </c>
      <c r="B18" s="32">
        <v>43179</v>
      </c>
      <c r="C18" s="31" t="s">
        <v>59</v>
      </c>
      <c r="D18" s="32" t="s">
        <v>67</v>
      </c>
      <c r="E18" s="32">
        <v>43179</v>
      </c>
      <c r="F18" s="31" t="s">
        <v>70</v>
      </c>
      <c r="G18" s="26" t="s">
        <v>72</v>
      </c>
      <c r="H18" s="31" t="s">
        <v>15</v>
      </c>
      <c r="I18" s="32">
        <v>24733</v>
      </c>
      <c r="J18" s="31" t="s">
        <v>71</v>
      </c>
      <c r="K18" s="31" t="s">
        <v>73</v>
      </c>
      <c r="L18" s="31" t="s">
        <v>68</v>
      </c>
      <c r="M18" s="76" t="s">
        <v>69</v>
      </c>
    </row>
    <row r="19" spans="1:13" s="18" customFormat="1" ht="36">
      <c r="A19" s="27">
        <v>12</v>
      </c>
      <c r="B19" s="16">
        <v>43181</v>
      </c>
      <c r="C19" s="28" t="s">
        <v>43</v>
      </c>
      <c r="D19" s="16">
        <v>43180</v>
      </c>
      <c r="E19" s="16">
        <v>43181</v>
      </c>
      <c r="F19" s="19" t="s">
        <v>21</v>
      </c>
      <c r="G19" s="20" t="s">
        <v>62</v>
      </c>
      <c r="H19" s="20" t="s">
        <v>15</v>
      </c>
      <c r="I19" s="23">
        <v>23097</v>
      </c>
      <c r="J19" s="20" t="s">
        <v>33</v>
      </c>
      <c r="K19" s="24" t="s">
        <v>74</v>
      </c>
      <c r="L19" s="20" t="s">
        <v>39</v>
      </c>
      <c r="M19" s="45" t="s">
        <v>75</v>
      </c>
    </row>
    <row r="20" spans="1:13" s="18" customFormat="1" ht="36">
      <c r="A20" s="17">
        <v>13</v>
      </c>
      <c r="B20" s="16">
        <v>43188</v>
      </c>
      <c r="C20" s="20" t="s">
        <v>59</v>
      </c>
      <c r="D20" s="16">
        <v>43187</v>
      </c>
      <c r="E20" s="16">
        <v>43187</v>
      </c>
      <c r="F20" s="19" t="s">
        <v>70</v>
      </c>
      <c r="G20" s="20" t="s">
        <v>76</v>
      </c>
      <c r="H20" s="20" t="s">
        <v>15</v>
      </c>
      <c r="I20" s="23">
        <v>25893</v>
      </c>
      <c r="J20" s="20" t="s">
        <v>33</v>
      </c>
      <c r="K20" s="20" t="s">
        <v>36</v>
      </c>
      <c r="L20" s="20" t="s">
        <v>77</v>
      </c>
      <c r="M20" s="45" t="s">
        <v>78</v>
      </c>
    </row>
    <row r="21" spans="1:13" s="18" customFormat="1" ht="120">
      <c r="A21" s="27">
        <v>14</v>
      </c>
      <c r="B21" s="16">
        <v>43188</v>
      </c>
      <c r="C21" s="20" t="s">
        <v>59</v>
      </c>
      <c r="D21" s="16">
        <v>43187</v>
      </c>
      <c r="E21" s="16">
        <v>43187</v>
      </c>
      <c r="F21" s="19" t="s">
        <v>60</v>
      </c>
      <c r="G21" s="20" t="s">
        <v>40</v>
      </c>
      <c r="H21" s="20" t="s">
        <v>15</v>
      </c>
      <c r="I21" s="25" t="s">
        <v>79</v>
      </c>
      <c r="J21" s="20" t="s">
        <v>33</v>
      </c>
      <c r="K21" s="20"/>
      <c r="L21" s="20" t="s">
        <v>80</v>
      </c>
      <c r="M21" s="45" t="s">
        <v>81</v>
      </c>
    </row>
    <row r="22" spans="1:13" s="18" customFormat="1" ht="56.25">
      <c r="A22" s="27">
        <v>15</v>
      </c>
      <c r="B22" s="32">
        <v>43193</v>
      </c>
      <c r="C22" s="31" t="s">
        <v>82</v>
      </c>
      <c r="D22" s="32">
        <v>43191</v>
      </c>
      <c r="E22" s="32">
        <v>43191</v>
      </c>
      <c r="F22" s="31" t="s">
        <v>83</v>
      </c>
      <c r="G22" s="31" t="s">
        <v>40</v>
      </c>
      <c r="H22" s="31" t="s">
        <v>15</v>
      </c>
      <c r="I22" s="32">
        <v>24497</v>
      </c>
      <c r="J22" s="31" t="s">
        <v>33</v>
      </c>
      <c r="K22" s="31"/>
      <c r="L22" s="20" t="s">
        <v>39</v>
      </c>
      <c r="M22" s="47" t="s">
        <v>84</v>
      </c>
    </row>
    <row r="23" spans="1:13" s="18" customFormat="1" ht="56.25">
      <c r="A23" s="17">
        <v>16</v>
      </c>
      <c r="B23" s="32">
        <v>43193</v>
      </c>
      <c r="C23" s="31" t="s">
        <v>82</v>
      </c>
      <c r="D23" s="32">
        <v>43191</v>
      </c>
      <c r="E23" s="32">
        <v>43191</v>
      </c>
      <c r="F23" s="31" t="s">
        <v>83</v>
      </c>
      <c r="G23" s="31" t="s">
        <v>40</v>
      </c>
      <c r="H23" s="31" t="s">
        <v>15</v>
      </c>
      <c r="I23" s="32">
        <v>22349</v>
      </c>
      <c r="J23" s="31" t="s">
        <v>33</v>
      </c>
      <c r="K23" s="31"/>
      <c r="L23" s="20" t="s">
        <v>39</v>
      </c>
      <c r="M23" s="47" t="s">
        <v>84</v>
      </c>
    </row>
    <row r="24" spans="1:13" ht="36">
      <c r="A24" s="27">
        <v>17</v>
      </c>
      <c r="B24" s="32">
        <v>43194</v>
      </c>
      <c r="C24" s="32" t="s">
        <v>85</v>
      </c>
      <c r="D24" s="32">
        <v>43190</v>
      </c>
      <c r="E24" s="32">
        <v>43190</v>
      </c>
      <c r="F24" s="53" t="s">
        <v>88</v>
      </c>
      <c r="G24" s="31" t="s">
        <v>87</v>
      </c>
      <c r="H24" s="31" t="s">
        <v>15</v>
      </c>
      <c r="I24" s="54">
        <v>23560</v>
      </c>
      <c r="J24" s="31" t="s">
        <v>86</v>
      </c>
      <c r="K24" s="31" t="s">
        <v>93</v>
      </c>
      <c r="L24" s="31"/>
      <c r="M24" s="77" t="s">
        <v>89</v>
      </c>
    </row>
    <row r="25" spans="1:13" s="18" customFormat="1" ht="36">
      <c r="A25" s="27">
        <v>18</v>
      </c>
      <c r="B25" s="65">
        <v>43208</v>
      </c>
      <c r="C25" s="66" t="s">
        <v>59</v>
      </c>
      <c r="D25" s="65">
        <v>43206</v>
      </c>
      <c r="E25" s="65">
        <v>43207</v>
      </c>
      <c r="F25" s="67" t="s">
        <v>90</v>
      </c>
      <c r="G25" s="66" t="s">
        <v>87</v>
      </c>
      <c r="H25" s="66" t="s">
        <v>15</v>
      </c>
      <c r="I25" s="68">
        <v>17236</v>
      </c>
      <c r="J25" s="66" t="s">
        <v>33</v>
      </c>
      <c r="K25" s="66" t="s">
        <v>91</v>
      </c>
      <c r="L25" s="69" t="s">
        <v>92</v>
      </c>
      <c r="M25" s="55" t="s">
        <v>94</v>
      </c>
    </row>
    <row r="26" spans="1:13" s="18" customFormat="1" ht="67.5">
      <c r="A26" s="17">
        <v>19</v>
      </c>
      <c r="B26" s="32">
        <v>43209</v>
      </c>
      <c r="C26" s="31" t="s">
        <v>31</v>
      </c>
      <c r="D26" s="32">
        <v>43209</v>
      </c>
      <c r="E26" s="32">
        <v>43209</v>
      </c>
      <c r="F26" s="31" t="s">
        <v>95</v>
      </c>
      <c r="G26" s="31" t="s">
        <v>87</v>
      </c>
      <c r="H26" s="31" t="s">
        <v>15</v>
      </c>
      <c r="I26" s="32">
        <v>21544</v>
      </c>
      <c r="J26" s="31" t="s">
        <v>33</v>
      </c>
      <c r="K26" s="31" t="s">
        <v>97</v>
      </c>
      <c r="L26" s="31" t="s">
        <v>96</v>
      </c>
      <c r="M26" s="47" t="s">
        <v>101</v>
      </c>
    </row>
    <row r="27" spans="1:13" s="18" customFormat="1" ht="67.5">
      <c r="A27" s="27">
        <v>20</v>
      </c>
      <c r="B27" s="16">
        <v>43214</v>
      </c>
      <c r="C27" s="20" t="s">
        <v>98</v>
      </c>
      <c r="D27" s="16">
        <v>43210</v>
      </c>
      <c r="E27" s="16">
        <v>43210</v>
      </c>
      <c r="F27" s="19" t="s">
        <v>99</v>
      </c>
      <c r="G27" s="20" t="s">
        <v>40</v>
      </c>
      <c r="H27" s="20" t="s">
        <v>15</v>
      </c>
      <c r="I27" s="23">
        <v>27812</v>
      </c>
      <c r="J27" s="20" t="s">
        <v>33</v>
      </c>
      <c r="K27" s="20" t="s">
        <v>36</v>
      </c>
      <c r="L27" s="20" t="s">
        <v>39</v>
      </c>
      <c r="M27" s="47" t="s">
        <v>100</v>
      </c>
    </row>
    <row r="28" spans="1:13" s="18" customFormat="1" ht="36">
      <c r="A28" s="27">
        <v>21</v>
      </c>
      <c r="B28" s="16">
        <v>43243</v>
      </c>
      <c r="C28" s="20" t="s">
        <v>102</v>
      </c>
      <c r="D28" s="16">
        <v>43243</v>
      </c>
      <c r="E28" s="16">
        <v>43243</v>
      </c>
      <c r="F28" s="19" t="s">
        <v>103</v>
      </c>
      <c r="G28" s="20" t="s">
        <v>87</v>
      </c>
      <c r="H28" s="20" t="s">
        <v>15</v>
      </c>
      <c r="I28" s="25">
        <v>21618</v>
      </c>
      <c r="J28" s="20" t="s">
        <v>33</v>
      </c>
      <c r="K28" s="20" t="s">
        <v>91</v>
      </c>
      <c r="L28" s="20" t="s">
        <v>104</v>
      </c>
      <c r="M28" s="45" t="s">
        <v>105</v>
      </c>
    </row>
    <row r="29" spans="1:13" s="18" customFormat="1" ht="36">
      <c r="A29" s="17">
        <v>22</v>
      </c>
      <c r="B29" s="16">
        <v>43249</v>
      </c>
      <c r="C29" s="20" t="s">
        <v>102</v>
      </c>
      <c r="D29" s="16">
        <v>43247</v>
      </c>
      <c r="E29" s="16">
        <v>43247</v>
      </c>
      <c r="F29" s="19" t="s">
        <v>106</v>
      </c>
      <c r="G29" s="20" t="s">
        <v>108</v>
      </c>
      <c r="H29" s="20" t="s">
        <v>15</v>
      </c>
      <c r="I29" s="25">
        <v>18296</v>
      </c>
      <c r="J29" s="20" t="s">
        <v>33</v>
      </c>
      <c r="K29" s="20" t="s">
        <v>52</v>
      </c>
      <c r="L29" s="20" t="s">
        <v>92</v>
      </c>
      <c r="M29" s="45" t="s">
        <v>107</v>
      </c>
    </row>
    <row r="30" spans="1:13" s="18" customFormat="1" ht="144">
      <c r="A30" s="27">
        <v>23</v>
      </c>
      <c r="B30" s="16">
        <v>43251</v>
      </c>
      <c r="C30" s="20" t="s">
        <v>31</v>
      </c>
      <c r="D30" s="16">
        <v>43173</v>
      </c>
      <c r="E30" s="16">
        <v>43251</v>
      </c>
      <c r="F30" s="19" t="s">
        <v>109</v>
      </c>
      <c r="G30" s="20" t="s">
        <v>40</v>
      </c>
      <c r="H30" s="20" t="s">
        <v>15</v>
      </c>
      <c r="I30" s="25">
        <v>20707</v>
      </c>
      <c r="J30" s="20" t="s">
        <v>33</v>
      </c>
      <c r="K30" s="20" t="s">
        <v>112</v>
      </c>
      <c r="L30" s="20" t="s">
        <v>113</v>
      </c>
      <c r="M30" s="45" t="s">
        <v>114</v>
      </c>
    </row>
    <row r="31" spans="1:13" s="18" customFormat="1" ht="36">
      <c r="A31" s="27">
        <v>24</v>
      </c>
      <c r="B31" s="16">
        <v>43264</v>
      </c>
      <c r="C31" s="20" t="s">
        <v>85</v>
      </c>
      <c r="D31" s="16">
        <v>43263</v>
      </c>
      <c r="E31" s="16">
        <v>43264</v>
      </c>
      <c r="F31" s="19" t="s">
        <v>116</v>
      </c>
      <c r="G31" s="20" t="s">
        <v>115</v>
      </c>
      <c r="H31" s="20" t="s">
        <v>15</v>
      </c>
      <c r="I31" s="79">
        <v>27391</v>
      </c>
      <c r="J31" s="20" t="s">
        <v>33</v>
      </c>
      <c r="K31" s="20"/>
      <c r="L31" s="20"/>
      <c r="M31" s="70" t="s">
        <v>117</v>
      </c>
    </row>
    <row r="32" spans="1:13" s="18" customFormat="1" ht="36">
      <c r="A32" s="17">
        <v>25</v>
      </c>
      <c r="B32" s="16">
        <v>43265</v>
      </c>
      <c r="C32" s="20" t="s">
        <v>43</v>
      </c>
      <c r="D32" s="16">
        <v>43263</v>
      </c>
      <c r="E32" s="16">
        <v>43264</v>
      </c>
      <c r="F32" s="19" t="s">
        <v>122</v>
      </c>
      <c r="G32" s="20" t="s">
        <v>120</v>
      </c>
      <c r="H32" s="20" t="s">
        <v>15</v>
      </c>
      <c r="I32" s="23">
        <v>20620</v>
      </c>
      <c r="J32" s="20" t="s">
        <v>33</v>
      </c>
      <c r="K32" s="20" t="s">
        <v>119</v>
      </c>
      <c r="L32" s="70" t="s">
        <v>39</v>
      </c>
      <c r="M32" s="70" t="s">
        <v>118</v>
      </c>
    </row>
    <row r="33" spans="1:13" s="18" customFormat="1" ht="24">
      <c r="A33" s="27">
        <v>26</v>
      </c>
      <c r="B33" s="16">
        <v>43287</v>
      </c>
      <c r="C33" s="20" t="s">
        <v>43</v>
      </c>
      <c r="D33" s="16">
        <v>43286</v>
      </c>
      <c r="E33" s="16">
        <v>43286</v>
      </c>
      <c r="F33" s="19" t="s">
        <v>123</v>
      </c>
      <c r="G33" s="20" t="s">
        <v>121</v>
      </c>
      <c r="H33" s="20" t="s">
        <v>15</v>
      </c>
      <c r="I33" s="23">
        <v>21501</v>
      </c>
      <c r="J33" s="20" t="s">
        <v>33</v>
      </c>
      <c r="K33" s="20" t="s">
        <v>126</v>
      </c>
      <c r="L33" s="70" t="s">
        <v>39</v>
      </c>
      <c r="M33" s="45" t="s">
        <v>124</v>
      </c>
    </row>
    <row r="34" spans="1:13" s="18" customFormat="1" ht="96">
      <c r="A34" s="27">
        <v>27</v>
      </c>
      <c r="B34" s="16">
        <v>43287</v>
      </c>
      <c r="C34" s="19" t="s">
        <v>98</v>
      </c>
      <c r="D34" s="16">
        <v>43287</v>
      </c>
      <c r="E34" s="16">
        <v>43287</v>
      </c>
      <c r="F34" s="19" t="s">
        <v>125</v>
      </c>
      <c r="G34" s="31" t="s">
        <v>40</v>
      </c>
      <c r="H34" s="20" t="s">
        <v>15</v>
      </c>
      <c r="I34" s="23">
        <v>24547</v>
      </c>
      <c r="J34" s="20" t="s">
        <v>33</v>
      </c>
      <c r="K34" s="20" t="s">
        <v>127</v>
      </c>
      <c r="L34" s="70" t="s">
        <v>39</v>
      </c>
      <c r="M34" s="50" t="s">
        <v>133</v>
      </c>
    </row>
    <row r="35" spans="1:13" s="18" customFormat="1" ht="45">
      <c r="A35" s="17">
        <v>28</v>
      </c>
      <c r="B35" s="16">
        <v>43290</v>
      </c>
      <c r="C35" s="20" t="s">
        <v>31</v>
      </c>
      <c r="D35" s="16">
        <v>43290</v>
      </c>
      <c r="E35" s="16">
        <v>43290</v>
      </c>
      <c r="F35" s="19" t="s">
        <v>128</v>
      </c>
      <c r="G35" s="20" t="s">
        <v>129</v>
      </c>
      <c r="H35" s="20" t="s">
        <v>15</v>
      </c>
      <c r="I35" s="25" t="s">
        <v>130</v>
      </c>
      <c r="J35" s="20" t="s">
        <v>33</v>
      </c>
      <c r="K35" s="20"/>
      <c r="L35" s="70" t="s">
        <v>131</v>
      </c>
      <c r="M35" s="81" t="s">
        <v>132</v>
      </c>
    </row>
    <row r="36" spans="1:13" s="33" customFormat="1" ht="24">
      <c r="A36" s="27">
        <v>29</v>
      </c>
      <c r="B36" s="16">
        <v>43293</v>
      </c>
      <c r="C36" s="20" t="s">
        <v>85</v>
      </c>
      <c r="D36" s="16">
        <v>43279</v>
      </c>
      <c r="E36" s="16">
        <v>43279</v>
      </c>
      <c r="F36" s="20" t="s">
        <v>134</v>
      </c>
      <c r="G36" s="20" t="s">
        <v>135</v>
      </c>
      <c r="H36" s="20" t="s">
        <v>15</v>
      </c>
      <c r="I36" s="16">
        <v>24156</v>
      </c>
      <c r="J36" s="20" t="s">
        <v>136</v>
      </c>
      <c r="K36" s="20"/>
      <c r="L36" s="70" t="s">
        <v>39</v>
      </c>
      <c r="M36" s="80" t="s">
        <v>137</v>
      </c>
    </row>
    <row r="37" spans="1:13" s="18" customFormat="1" ht="36">
      <c r="A37" s="27">
        <v>30</v>
      </c>
      <c r="B37" s="16">
        <v>43299</v>
      </c>
      <c r="C37" s="20" t="s">
        <v>102</v>
      </c>
      <c r="D37" s="16">
        <v>43299</v>
      </c>
      <c r="E37" s="16">
        <v>43299</v>
      </c>
      <c r="F37" s="19" t="s">
        <v>140</v>
      </c>
      <c r="G37" s="20" t="s">
        <v>135</v>
      </c>
      <c r="H37" s="20" t="s">
        <v>15</v>
      </c>
      <c r="I37" s="16">
        <v>22935</v>
      </c>
      <c r="J37" s="20" t="s">
        <v>33</v>
      </c>
      <c r="K37" s="20"/>
      <c r="L37" s="70" t="s">
        <v>139</v>
      </c>
      <c r="M37" s="45" t="s">
        <v>141</v>
      </c>
    </row>
    <row r="38" spans="1:13" s="18" customFormat="1" ht="12">
      <c r="A38" s="17">
        <v>31</v>
      </c>
      <c r="B38" s="16"/>
      <c r="C38" s="20"/>
      <c r="D38" s="16"/>
      <c r="E38" s="16"/>
      <c r="F38" s="19"/>
      <c r="G38" s="20"/>
      <c r="H38" s="20"/>
      <c r="I38" s="25"/>
      <c r="J38" s="20"/>
      <c r="K38" s="24"/>
      <c r="L38" s="20"/>
      <c r="M38" s="45"/>
    </row>
    <row r="39" spans="1:13" s="18" customFormat="1" ht="12">
      <c r="A39" s="27">
        <v>32</v>
      </c>
      <c r="B39" s="16"/>
      <c r="C39" s="20"/>
      <c r="D39" s="16"/>
      <c r="E39" s="16"/>
      <c r="F39" s="19"/>
      <c r="G39" s="20"/>
      <c r="H39" s="20"/>
      <c r="I39" s="25"/>
      <c r="J39" s="20"/>
      <c r="K39" s="20"/>
      <c r="L39" s="71"/>
      <c r="M39" s="49"/>
    </row>
    <row r="40" spans="1:13" s="18" customFormat="1" ht="12">
      <c r="A40" s="27">
        <v>33</v>
      </c>
      <c r="B40" s="16"/>
      <c r="C40" s="20"/>
      <c r="D40" s="16"/>
      <c r="E40" s="16"/>
      <c r="F40" s="19"/>
      <c r="G40" s="20"/>
      <c r="H40" s="20"/>
      <c r="I40" s="25"/>
      <c r="J40" s="20"/>
      <c r="K40" s="20"/>
      <c r="L40" s="20"/>
      <c r="M40" s="45"/>
    </row>
    <row r="41" spans="1:13" s="18" customFormat="1" ht="12">
      <c r="A41" s="17">
        <v>34</v>
      </c>
      <c r="B41" s="16"/>
      <c r="C41" s="20"/>
      <c r="D41" s="16"/>
      <c r="E41" s="16"/>
      <c r="F41" s="19"/>
      <c r="G41" s="20"/>
      <c r="H41" s="20"/>
      <c r="I41" s="23"/>
      <c r="J41" s="20"/>
      <c r="K41" s="20"/>
      <c r="L41" s="20"/>
      <c r="M41" s="45"/>
    </row>
    <row r="42" spans="1:13" s="18" customFormat="1" ht="12">
      <c r="A42" s="27">
        <v>35</v>
      </c>
      <c r="B42" s="16"/>
      <c r="C42" s="20"/>
      <c r="D42" s="16"/>
      <c r="E42" s="16"/>
      <c r="F42" s="19"/>
      <c r="G42" s="20"/>
      <c r="H42" s="20"/>
      <c r="I42" s="23"/>
      <c r="J42" s="20"/>
      <c r="K42" s="20"/>
      <c r="L42" s="20"/>
      <c r="M42" s="45"/>
    </row>
    <row r="43" spans="1:13" s="18" customFormat="1" ht="12">
      <c r="A43" s="27">
        <v>36</v>
      </c>
      <c r="B43" s="16"/>
      <c r="C43" s="20"/>
      <c r="D43" s="16"/>
      <c r="E43" s="16"/>
      <c r="F43" s="19"/>
      <c r="G43" s="20"/>
      <c r="H43" s="20"/>
      <c r="I43" s="23"/>
      <c r="J43" s="20"/>
      <c r="K43" s="20"/>
      <c r="L43" s="20"/>
      <c r="M43" s="45"/>
    </row>
    <row r="44" spans="1:13" s="18" customFormat="1" ht="12">
      <c r="A44" s="17">
        <v>37</v>
      </c>
      <c r="B44" s="16"/>
      <c r="C44" s="20"/>
      <c r="D44" s="16"/>
      <c r="E44" s="16"/>
      <c r="F44" s="19"/>
      <c r="G44" s="20"/>
      <c r="H44" s="20"/>
      <c r="I44" s="23"/>
      <c r="J44" s="20"/>
      <c r="K44" s="20"/>
      <c r="L44" s="20"/>
      <c r="M44" s="45"/>
    </row>
    <row r="45" spans="1:13" s="18" customFormat="1" ht="12">
      <c r="A45" s="27">
        <v>38</v>
      </c>
      <c r="B45" s="16"/>
      <c r="C45" s="20"/>
      <c r="D45" s="16"/>
      <c r="E45" s="16"/>
      <c r="F45" s="19"/>
      <c r="G45" s="20"/>
      <c r="H45" s="20"/>
      <c r="I45" s="23"/>
      <c r="J45" s="20"/>
      <c r="K45" s="20"/>
      <c r="L45" s="20"/>
      <c r="M45" s="72"/>
    </row>
    <row r="46" spans="1:13" s="18" customFormat="1" ht="12">
      <c r="A46" s="27">
        <v>39</v>
      </c>
      <c r="B46" s="16"/>
      <c r="C46" s="20"/>
      <c r="D46" s="16"/>
      <c r="E46" s="16"/>
      <c r="F46" s="19"/>
      <c r="G46" s="20"/>
      <c r="H46" s="20"/>
      <c r="I46" s="23"/>
      <c r="J46" s="20"/>
      <c r="K46" s="20"/>
      <c r="L46" s="20"/>
      <c r="M46" s="73"/>
    </row>
    <row r="47" spans="1:13" s="18" customFormat="1" ht="12">
      <c r="A47" s="17">
        <v>40</v>
      </c>
      <c r="B47" s="32"/>
      <c r="C47" s="31"/>
      <c r="D47" s="32"/>
      <c r="E47" s="32"/>
      <c r="F47" s="53"/>
      <c r="G47" s="31"/>
      <c r="H47" s="31"/>
      <c r="I47" s="54"/>
      <c r="J47" s="31"/>
      <c r="K47" s="31"/>
      <c r="L47" s="31"/>
      <c r="M47" s="55"/>
    </row>
    <row r="48" spans="1:13" s="18" customFormat="1" ht="12">
      <c r="A48" s="27">
        <v>41</v>
      </c>
      <c r="B48" s="16"/>
      <c r="C48" s="20"/>
      <c r="D48" s="16"/>
      <c r="E48" s="16"/>
      <c r="F48" s="19"/>
      <c r="G48" s="20"/>
      <c r="H48" s="20"/>
      <c r="I48" s="32"/>
      <c r="J48" s="20"/>
      <c r="K48" s="24"/>
      <c r="L48" s="20"/>
      <c r="M48" s="50"/>
    </row>
    <row r="49" spans="1:13" s="18" customFormat="1" ht="12">
      <c r="A49" s="27">
        <v>42</v>
      </c>
      <c r="B49" s="16"/>
      <c r="C49" s="20"/>
      <c r="D49" s="16"/>
      <c r="E49" s="16"/>
      <c r="F49" s="19"/>
      <c r="G49" s="20"/>
      <c r="H49" s="20"/>
      <c r="I49" s="32"/>
      <c r="J49" s="20"/>
      <c r="K49" s="20"/>
      <c r="L49" s="20"/>
      <c r="M49" s="50"/>
    </row>
    <row r="50" spans="1:13" s="18" customFormat="1" ht="12">
      <c r="A50" s="17">
        <v>43</v>
      </c>
      <c r="B50" s="16"/>
      <c r="C50" s="20"/>
      <c r="D50" s="16"/>
      <c r="E50" s="16"/>
      <c r="F50" s="19"/>
      <c r="G50" s="20"/>
      <c r="H50" s="20"/>
      <c r="I50" s="23"/>
      <c r="J50" s="20"/>
      <c r="K50" s="20"/>
      <c r="L50" s="20"/>
      <c r="M50" s="50"/>
    </row>
    <row r="51" spans="1:13" s="18" customFormat="1" ht="12">
      <c r="A51" s="27">
        <v>44</v>
      </c>
      <c r="B51" s="16"/>
      <c r="C51" s="20"/>
      <c r="D51" s="16"/>
      <c r="E51" s="16"/>
      <c r="F51" s="19"/>
      <c r="G51" s="20"/>
      <c r="H51" s="20"/>
      <c r="I51" s="25"/>
      <c r="J51" s="20"/>
      <c r="K51" s="20"/>
      <c r="L51" s="20"/>
      <c r="M51" s="50"/>
    </row>
    <row r="52" spans="1:13" s="18" customFormat="1" ht="12">
      <c r="A52" s="27">
        <v>45</v>
      </c>
      <c r="B52" s="16"/>
      <c r="C52" s="20"/>
      <c r="D52" s="16"/>
      <c r="E52" s="16"/>
      <c r="F52" s="19"/>
      <c r="G52" s="20"/>
      <c r="H52" s="16"/>
      <c r="I52" s="23"/>
      <c r="J52" s="20"/>
      <c r="K52" s="20"/>
      <c r="L52" s="20"/>
      <c r="M52" s="45"/>
    </row>
    <row r="53" spans="1:13" s="18" customFormat="1" ht="12">
      <c r="A53" s="17">
        <v>46</v>
      </c>
      <c r="B53" s="16"/>
      <c r="C53" s="20"/>
      <c r="D53" s="16"/>
      <c r="E53" s="16"/>
      <c r="F53" s="19"/>
      <c r="G53" s="20"/>
      <c r="H53" s="20"/>
      <c r="I53" s="23"/>
      <c r="J53" s="20"/>
      <c r="K53" s="20"/>
      <c r="L53" s="20"/>
      <c r="M53" s="45"/>
    </row>
    <row r="54" spans="1:13" s="18" customFormat="1" ht="12">
      <c r="A54" s="27">
        <v>47</v>
      </c>
      <c r="B54" s="16"/>
      <c r="C54" s="20"/>
      <c r="D54" s="16"/>
      <c r="E54" s="16"/>
      <c r="F54" s="19"/>
      <c r="G54" s="20"/>
      <c r="H54" s="20"/>
      <c r="I54" s="23"/>
      <c r="J54" s="20"/>
      <c r="K54" s="20"/>
      <c r="L54" s="20"/>
      <c r="M54" s="45"/>
    </row>
    <row r="55" spans="1:13" s="18" customFormat="1" ht="12">
      <c r="A55" s="27">
        <v>48</v>
      </c>
      <c r="B55" s="16"/>
      <c r="C55" s="20"/>
      <c r="D55" s="16"/>
      <c r="E55" s="16"/>
      <c r="F55" s="19"/>
      <c r="G55" s="20"/>
      <c r="H55" s="20"/>
      <c r="I55" s="23"/>
      <c r="J55" s="20"/>
      <c r="K55" s="20"/>
      <c r="L55" s="20"/>
      <c r="M55" s="45"/>
    </row>
    <row r="56" spans="1:13" s="18" customFormat="1" ht="12">
      <c r="A56" s="17">
        <v>49</v>
      </c>
      <c r="B56" s="16"/>
      <c r="C56" s="20"/>
      <c r="D56" s="16"/>
      <c r="E56" s="16"/>
      <c r="F56" s="19"/>
      <c r="G56" s="20"/>
      <c r="H56" s="20"/>
      <c r="I56" s="23"/>
      <c r="J56" s="20"/>
      <c r="K56" s="20"/>
      <c r="L56" s="20"/>
      <c r="M56" s="45"/>
    </row>
    <row r="57" spans="1:13" s="18" customFormat="1" ht="12">
      <c r="A57" s="27">
        <v>50</v>
      </c>
      <c r="B57" s="16"/>
      <c r="C57" s="20"/>
      <c r="D57" s="16"/>
      <c r="E57" s="16"/>
      <c r="F57" s="19"/>
      <c r="G57" s="20"/>
      <c r="H57" s="20"/>
      <c r="I57" s="23"/>
      <c r="J57" s="20"/>
      <c r="K57" s="20"/>
      <c r="L57" s="20"/>
      <c r="M57" s="45"/>
    </row>
    <row r="58" spans="1:13" s="18" customFormat="1" ht="12">
      <c r="A58" s="27">
        <v>51</v>
      </c>
      <c r="B58" s="16"/>
      <c r="C58" s="20"/>
      <c r="D58" s="16"/>
      <c r="E58" s="16"/>
      <c r="F58" s="19"/>
      <c r="G58" s="20"/>
      <c r="H58" s="20"/>
      <c r="I58" s="23"/>
      <c r="J58" s="20"/>
      <c r="K58" s="20"/>
      <c r="L58" s="20"/>
      <c r="M58" s="45"/>
    </row>
    <row r="59" spans="1:13" s="18" customFormat="1" ht="12">
      <c r="A59" s="17">
        <v>52</v>
      </c>
      <c r="B59" s="16"/>
      <c r="C59" s="20"/>
      <c r="D59" s="16"/>
      <c r="E59" s="16"/>
      <c r="F59" s="19"/>
      <c r="G59" s="20"/>
      <c r="H59" s="20"/>
      <c r="I59" s="23"/>
      <c r="J59" s="20"/>
      <c r="K59" s="20"/>
      <c r="L59" s="20"/>
      <c r="M59" s="45"/>
    </row>
    <row r="60" spans="1:13" s="18" customFormat="1" ht="12">
      <c r="A60" s="27">
        <v>53</v>
      </c>
      <c r="B60" s="16"/>
      <c r="C60" s="20"/>
      <c r="D60" s="16"/>
      <c r="E60" s="16"/>
      <c r="F60" s="19"/>
      <c r="G60" s="20"/>
      <c r="H60" s="20"/>
      <c r="I60" s="23"/>
      <c r="J60" s="20"/>
      <c r="K60" s="20"/>
      <c r="L60" s="20"/>
      <c r="M60" s="45"/>
    </row>
    <row r="61" spans="1:13" s="18" customFormat="1" ht="12">
      <c r="A61" s="27">
        <v>54</v>
      </c>
      <c r="B61" s="16"/>
      <c r="C61" s="20"/>
      <c r="D61" s="16"/>
      <c r="E61" s="16"/>
      <c r="F61" s="19"/>
      <c r="G61" s="20"/>
      <c r="H61" s="20"/>
      <c r="I61" s="23"/>
      <c r="J61" s="20"/>
      <c r="K61" s="20"/>
      <c r="L61" s="20"/>
      <c r="M61" s="45"/>
    </row>
    <row r="62" spans="1:13" s="18" customFormat="1" ht="12">
      <c r="A62" s="17">
        <v>55</v>
      </c>
      <c r="B62" s="16"/>
      <c r="C62" s="20"/>
      <c r="D62" s="16"/>
      <c r="E62" s="16"/>
      <c r="F62" s="19"/>
      <c r="G62" s="20"/>
      <c r="H62" s="20"/>
      <c r="I62" s="25"/>
      <c r="J62" s="20"/>
      <c r="K62" s="20"/>
      <c r="L62" s="20"/>
      <c r="M62" s="45"/>
    </row>
    <row r="63" spans="1:13" s="18" customFormat="1" ht="12">
      <c r="A63" s="27">
        <v>56</v>
      </c>
      <c r="B63" s="16"/>
      <c r="C63" s="20"/>
      <c r="D63" s="16"/>
      <c r="E63" s="16"/>
      <c r="F63" s="19"/>
      <c r="G63" s="20"/>
      <c r="H63" s="20"/>
      <c r="I63" s="23"/>
      <c r="J63" s="20"/>
      <c r="K63" s="20"/>
      <c r="L63" s="20"/>
      <c r="M63" s="51"/>
    </row>
    <row r="64" spans="1:13" s="18" customFormat="1" ht="12">
      <c r="A64" s="27">
        <v>57</v>
      </c>
      <c r="B64" s="16"/>
      <c r="C64" s="20"/>
      <c r="D64" s="16"/>
      <c r="E64" s="16"/>
      <c r="F64" s="19"/>
      <c r="G64" s="20"/>
      <c r="H64" s="20"/>
      <c r="I64" s="25"/>
      <c r="J64" s="20"/>
      <c r="K64" s="20"/>
      <c r="L64" s="20"/>
      <c r="M64" s="51"/>
    </row>
    <row r="65" spans="1:13" s="18" customFormat="1" ht="12">
      <c r="A65" s="17">
        <v>58</v>
      </c>
      <c r="B65" s="16"/>
      <c r="C65" s="20"/>
      <c r="D65" s="16"/>
      <c r="E65" s="16"/>
      <c r="F65" s="19"/>
      <c r="G65" s="20"/>
      <c r="H65" s="20"/>
      <c r="I65" s="25"/>
      <c r="J65" s="20"/>
      <c r="K65" s="20"/>
      <c r="L65" s="20"/>
      <c r="M65" s="51"/>
    </row>
    <row r="66" spans="1:13" s="18" customFormat="1" ht="12">
      <c r="A66" s="27">
        <v>59</v>
      </c>
      <c r="B66" s="16"/>
      <c r="C66" s="20"/>
      <c r="D66" s="16"/>
      <c r="E66" s="16"/>
      <c r="F66" s="19"/>
      <c r="G66" s="20"/>
      <c r="H66" s="20"/>
      <c r="I66" s="23"/>
      <c r="J66" s="20"/>
      <c r="K66" s="20"/>
      <c r="L66" s="20"/>
      <c r="M66" s="51"/>
    </row>
    <row r="67" spans="1:13" s="18" customFormat="1" ht="12">
      <c r="A67" s="27">
        <v>60</v>
      </c>
      <c r="B67" s="16"/>
      <c r="C67" s="20"/>
      <c r="D67" s="16"/>
      <c r="E67" s="16"/>
      <c r="F67" s="19"/>
      <c r="G67" s="20"/>
      <c r="H67" s="20"/>
      <c r="I67" s="23"/>
      <c r="J67" s="20"/>
      <c r="K67" s="20"/>
      <c r="L67" s="20"/>
      <c r="M67" s="51"/>
    </row>
    <row r="68" spans="1:13" s="18" customFormat="1" ht="24">
      <c r="A68" s="17">
        <v>23</v>
      </c>
      <c r="B68" s="32">
        <v>43251</v>
      </c>
      <c r="C68" s="31" t="s">
        <v>31</v>
      </c>
      <c r="D68" s="32">
        <v>43173</v>
      </c>
      <c r="E68" s="32">
        <v>43251</v>
      </c>
      <c r="F68" s="53" t="s">
        <v>109</v>
      </c>
      <c r="G68" s="31" t="s">
        <v>65</v>
      </c>
      <c r="H68" s="31" t="s">
        <v>15</v>
      </c>
      <c r="I68" s="54">
        <v>20707</v>
      </c>
      <c r="J68" s="31" t="s">
        <v>33</v>
      </c>
      <c r="K68" s="31" t="s">
        <v>73</v>
      </c>
      <c r="L68" s="31" t="s">
        <v>110</v>
      </c>
      <c r="M68" s="78" t="s">
        <v>111</v>
      </c>
    </row>
    <row r="69" ht="12">
      <c r="M69" s="48"/>
    </row>
    <row r="70" ht="12">
      <c r="M70" s="48"/>
    </row>
    <row r="71" ht="12">
      <c r="M71" s="48"/>
    </row>
    <row r="72" spans="1:13" s="64" customFormat="1" ht="14.25" customHeight="1">
      <c r="A72" s="57"/>
      <c r="B72" s="58"/>
      <c r="C72" s="59"/>
      <c r="D72" s="58"/>
      <c r="E72" s="58"/>
      <c r="F72" s="60"/>
      <c r="G72" s="59"/>
      <c r="H72" s="59"/>
      <c r="I72" s="61"/>
      <c r="J72" s="59"/>
      <c r="K72" s="62"/>
      <c r="L72" s="62"/>
      <c r="M72" s="63"/>
    </row>
  </sheetData>
  <sheetProtection/>
  <autoFilter ref="A7:M68">
    <sortState ref="A8:M72">
      <sortCondition sortBy="value" ref="A8:A72"/>
    </sortState>
  </autoFilter>
  <mergeCells count="7">
    <mergeCell ref="M8:M10"/>
    <mergeCell ref="A1:M1"/>
    <mergeCell ref="A4:M4"/>
    <mergeCell ref="A6:M6"/>
    <mergeCell ref="A3:M3"/>
    <mergeCell ref="A5:M5"/>
    <mergeCell ref="A2:M2"/>
  </mergeCells>
  <printOptions horizontalCentered="1"/>
  <pageMargins left="0.1968503937007874" right="0.1968503937007874" top="0.35433070866141736" bottom="0.4724409448818898" header="0.31496062992125984" footer="0.31496062992125984"/>
  <pageSetup fitToHeight="0" horizontalDpi="600" verticalDpi="600" orientation="landscape" paperSize="8" scale="70" r:id="rId1"/>
  <headerFooter alignWithMargins="0">
    <oddFooter>&amp;Ln.c.: non comunicato</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32"/>
  <sheetViews>
    <sheetView tabSelected="1" zoomScale="75" zoomScaleNormal="75" zoomScalePageLayoutView="0" workbookViewId="0" topLeftCell="A1">
      <selection activeCell="B2" sqref="B2:C2"/>
    </sheetView>
  </sheetViews>
  <sheetFormatPr defaultColWidth="9.140625" defaultRowHeight="12.75"/>
  <cols>
    <col min="2" max="2" width="53.00390625" style="4" customWidth="1"/>
    <col min="3" max="3" width="41.00390625" style="4" customWidth="1"/>
    <col min="4" max="4" width="25.7109375" style="0" customWidth="1"/>
  </cols>
  <sheetData>
    <row r="1" spans="2:3" s="2" customFormat="1" ht="51.75" customHeight="1">
      <c r="B1" s="97" t="s">
        <v>30</v>
      </c>
      <c r="C1" s="97"/>
    </row>
    <row r="2" spans="2:4" ht="27" customHeight="1">
      <c r="B2" s="98" t="s">
        <v>138</v>
      </c>
      <c r="C2" s="99"/>
      <c r="D2" s="2"/>
    </row>
    <row r="3" spans="2:3" ht="6" customHeight="1" thickBot="1">
      <c r="B3" s="5"/>
      <c r="C3" s="5"/>
    </row>
    <row r="4" spans="2:4" ht="30.75" customHeight="1" thickBot="1">
      <c r="B4" s="34" t="s">
        <v>16</v>
      </c>
      <c r="C4" s="39" t="s">
        <v>2</v>
      </c>
      <c r="D4" s="3"/>
    </row>
    <row r="5" spans="2:3" ht="19.5" customHeight="1">
      <c r="B5" s="35" t="s">
        <v>22</v>
      </c>
      <c r="C5" s="40">
        <f>COUNTIF('2018'!$C$8:$C$67,"BERGAMO")</f>
        <v>2</v>
      </c>
    </row>
    <row r="6" spans="2:4" ht="19.5" customHeight="1">
      <c r="B6" s="36" t="s">
        <v>21</v>
      </c>
      <c r="C6" s="41">
        <f>COUNTIF('2018'!$C$8:$C$67,"BRESCIA")</f>
        <v>4</v>
      </c>
      <c r="D6" s="1"/>
    </row>
    <row r="7" spans="2:4" ht="19.5" customHeight="1">
      <c r="B7" s="36" t="s">
        <v>18</v>
      </c>
      <c r="C7" s="41">
        <f>COUNTIF('2018'!$C$8:$C$67,"MILANO CM")</f>
        <v>9</v>
      </c>
      <c r="D7" s="1"/>
    </row>
    <row r="8" spans="2:4" ht="19.5" customHeight="1">
      <c r="B8" s="36" t="s">
        <v>17</v>
      </c>
      <c r="C8" s="41">
        <f>COUNTIF('2018'!$C$8:$C$67,"INSUBRIA")</f>
        <v>1</v>
      </c>
      <c r="D8" s="1"/>
    </row>
    <row r="9" spans="2:4" ht="19.5" customHeight="1">
      <c r="B9" s="36" t="s">
        <v>20</v>
      </c>
      <c r="C9" s="41">
        <f>COUNTIF('2018'!$C$8:$C$67,"BRIANZA")</f>
        <v>3</v>
      </c>
      <c r="D9" s="1"/>
    </row>
    <row r="10" spans="2:4" ht="19.5" customHeight="1">
      <c r="B10" s="36" t="s">
        <v>23</v>
      </c>
      <c r="C10" s="41">
        <f>COUNTIF('2018'!$C$8:$C$67,"PAVIA")</f>
        <v>3</v>
      </c>
      <c r="D10" s="1"/>
    </row>
    <row r="11" spans="2:4" ht="19.5" customHeight="1">
      <c r="B11" s="36" t="s">
        <v>19</v>
      </c>
      <c r="C11" s="41">
        <f>COUNTIF('2018'!$C$8:$C$67,"VALPADANA")</f>
        <v>5</v>
      </c>
      <c r="D11" s="1"/>
    </row>
    <row r="12" spans="2:4" ht="19.5" customHeight="1" thickBot="1">
      <c r="B12" s="37" t="s">
        <v>24</v>
      </c>
      <c r="C12" s="42">
        <f>COUNTIF('2018'!$C$8:$C$67,"MONTAGNA")</f>
        <v>3</v>
      </c>
      <c r="D12" s="1"/>
    </row>
    <row r="13" spans="2:4" s="22" customFormat="1" ht="39.75" customHeight="1" thickBot="1">
      <c r="B13" s="38" t="s">
        <v>1</v>
      </c>
      <c r="C13" s="43">
        <f>SUM(C5:C12)</f>
        <v>30</v>
      </c>
      <c r="D13" s="21"/>
    </row>
    <row r="32" ht="12.75">
      <c r="D32" t="s">
        <v>14</v>
      </c>
    </row>
  </sheetData>
  <sheetProtection/>
  <mergeCells count="2">
    <mergeCell ref="B1:C1"/>
    <mergeCell ref="B2:C2"/>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Agostina Panzeri</cp:lastModifiedBy>
  <cp:lastPrinted>2017-02-02T10:21:33Z</cp:lastPrinted>
  <dcterms:created xsi:type="dcterms:W3CDTF">2004-08-27T13:25:12Z</dcterms:created>
  <dcterms:modified xsi:type="dcterms:W3CDTF">2018-07-18T13:41:04Z</dcterms:modified>
  <cp:category/>
  <cp:version/>
  <cp:contentType/>
  <cp:contentStatus/>
</cp:coreProperties>
</file>