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7" sheetId="1" r:id="rId1"/>
    <sheet name="Infortuni per ATS " sheetId="2" r:id="rId2"/>
  </sheets>
  <definedNames>
    <definedName name="_xlnm._FilterDatabase" localSheetId="0" hidden="1">'2017'!$A$7:$M$67</definedName>
    <definedName name="_xlnm.Print_Area" localSheetId="0">'2017'!$A$1:$M$7</definedName>
    <definedName name="_xlnm.Print_Area" localSheetId="1">'Infortuni per ATS '!$B$1:$C$13</definedName>
    <definedName name="OLE_LINK3" localSheetId="0">'2017'!$A$1</definedName>
    <definedName name="OLE_LINK8" localSheetId="0">'2017'!$A$3</definedName>
    <definedName name="_xlnm.Print_Titles" localSheetId="0">'2017'!$7:$7</definedName>
  </definedNames>
  <calcPr fullCalcOnLoad="1"/>
</workbook>
</file>

<file path=xl/sharedStrings.xml><?xml version="1.0" encoding="utf-8"?>
<sst xmlns="http://schemas.openxmlformats.org/spreadsheetml/2006/main" count="353" uniqueCount="168">
  <si>
    <t>SESSO</t>
  </si>
  <si>
    <t xml:space="preserve">TOTALE </t>
  </si>
  <si>
    <t>N°  Infortuni  mortali</t>
  </si>
  <si>
    <t>DATA NOTIFICA</t>
  </si>
  <si>
    <t>DATA INFORTUNIO</t>
  </si>
  <si>
    <t>DATA DECESSO</t>
  </si>
  <si>
    <t>COMUNE INFORTUNIO</t>
  </si>
  <si>
    <t>MANSIONE SVOLTA</t>
  </si>
  <si>
    <t>RAPPORTO DI LAVORO</t>
  </si>
  <si>
    <t>DESCRIZIONE EVENTO</t>
  </si>
  <si>
    <t>n.</t>
  </si>
  <si>
    <t>DATA NASCITA</t>
  </si>
  <si>
    <t xml:space="preserve">SETTORE </t>
  </si>
  <si>
    <t>NAZIONALITA'</t>
  </si>
  <si>
    <t xml:space="preserve"> </t>
  </si>
  <si>
    <t>M</t>
  </si>
  <si>
    <t>n.c.</t>
  </si>
  <si>
    <t>ATS</t>
  </si>
  <si>
    <t>INSUBRIA</t>
  </si>
  <si>
    <t>CITTA' METROPOLITANA DI MILANO</t>
  </si>
  <si>
    <t>VAL PADANA</t>
  </si>
  <si>
    <t>BRIANZA</t>
  </si>
  <si>
    <t>BRESCIA</t>
  </si>
  <si>
    <t>BERGAMO</t>
  </si>
  <si>
    <t>PAVIA</t>
  </si>
  <si>
    <t>MONTAGNA</t>
  </si>
  <si>
    <t>INDUSTRIA</t>
  </si>
  <si>
    <t>Italiana</t>
  </si>
  <si>
    <t>Basiano</t>
  </si>
  <si>
    <t>L'infortunato, deceduto successivamente all'arrivo al pronto soccorso dell'ospedale San Raffaele, è stato investito da circa tre/quattro bobine di film plastico. Le bobine, del peso medio di circa 400 Kg, erano precedentemente accatastate tramite trespoli appoggiati gli uni sugli altri in una colonna di quattro elementi. La colonna, sollevata alla base e movimentata tramite transpallet elettrico, perdeva stabilità e crollava sull'infortunato che conduceva il mezzo di sollevamento</t>
  </si>
  <si>
    <t>n.c</t>
  </si>
  <si>
    <t>Autonomo senza dipendenti - Titolare senza dipendenti</t>
  </si>
  <si>
    <t>Massalengo</t>
  </si>
  <si>
    <t>installatore impianti elettrici</t>
  </si>
  <si>
    <t>Il lavoratore autonomo era stato incaricato dalla ditta di eseguire lavori di rifacimento dell'impianto di illuminazione presso la sede operativa della stessa. Come appreso dalle persone Informate sui fatti l'infortunato era intento nella posa sul soffitto di canaline di plastica per il passaggio dei cavi elettrici a servizio del nuovo impianto di illuminazione mediante l'utilizzo di un ponte mobile sviluppabile di tipo a pantografo a noleggio. Alle ore 14:45 circa è stato rinvenuto con la testa bloccata all'altezza del collo tra la il cestello di protezione anticaduta del ponte mobile e il soffitto. Non erano presenti testimoni oculari e al momento non è possibile ricostruire con esattezza la dinamica dell'incidente.</t>
  </si>
  <si>
    <t>INFORTUNI MORTALI ACCADUTI SUL LAVORO SEGNALATI DALLE ATS  NELL'ANNO 2017</t>
  </si>
  <si>
    <t>Boltiere</t>
  </si>
  <si>
    <t>nc</t>
  </si>
  <si>
    <t>Dipendente a tempo indeterminato</t>
  </si>
  <si>
    <t>ALTRO: commercio</t>
  </si>
  <si>
    <t>L'infortunato, mentre si trovava nella buca dell'officina intento ad effettuare operazioni di manutenzione ad un camion, consistenti nel cambio di sospensioni pneumatiche, veniva colpito al torace da un componente metallico della sospensione pneumatica che stava installando, procurandogli lesioni mortali</t>
  </si>
  <si>
    <t>ISEO</t>
  </si>
  <si>
    <t>F</t>
  </si>
  <si>
    <t>ALTRO: assistenza non residenziale</t>
  </si>
  <si>
    <t>assistenza sociale</t>
  </si>
  <si>
    <t>Mentre la lavoratrice prestava la propria opera presso la struttura di trattamento e cure psichiatriche, nel locale di soggiorno del paziente, questi la aggrediva con un coltello, uccidendola.</t>
  </si>
  <si>
    <t>MAGENTA</t>
  </si>
  <si>
    <t>OPERAIO</t>
  </si>
  <si>
    <t>L'infortunato, operaio addetto alla linea di verniciatura in azienda che produce tappi in alluminio per bottiglie (vino, super alcolici, farmaci), aveva appena iniziato il suo turno di notte e stava pulendo alcune parti della linea prima di iniziare la verniciatura delle lastre in alluminio. Per cause ancora da accertare, rimaneva schiacciato da un carrello in corrispondenza della sezione di collegamento automatizzato tra zona verniciatura e zona forno della linea. Moriva sul posto.</t>
  </si>
  <si>
    <t>TORBOLE CASAGLIA</t>
  </si>
  <si>
    <t>l''incidente non è stato oggetto di segnalazione da parte del servizio emergenze, ma acquisita notizia a mezzo stampa. Le informazioni sono state riferite dal personale del distaccamento della polizia stradale di Chiari intervenuto sul posto nell'immediatezza dei fatti. Indagine in corso.</t>
  </si>
  <si>
    <t>REGISTRO REGIONALE INFORTUNI MORTALI - Anno 2017</t>
  </si>
  <si>
    <t>REGIONE LOMBARDIA  - Unità Organizzativa Prevenzione, Struttura Ambienti di vita e di lavoro</t>
  </si>
  <si>
    <t>Il Registro Regionale 2017 è alimentato dal flusso informativo originato dalle ATS della Lombardia.  Le informazioni raccolte e sintetizzate sono aggiornate con cadenza mensile.</t>
  </si>
  <si>
    <t xml:space="preserve"> INFORTUNI MORTALI  SEGNALATI DALLE ATS E  ACCADUTI NEI LUOGHI DI LAVORO (SULLA BASE DELLE PRIME INFORMAZIONI FORNITE)</t>
  </si>
  <si>
    <t>MISINTO</t>
  </si>
  <si>
    <t>L'infortunato era il Presidente del Consiglio d'Amministrazione della propria azienda e, spesso, svolgeva di propria iniziativa attività di reparto collegate con la parte commerciale. La mattina del 10.02.2017 l'infortunato si trovava, da solo, nel magazzino campionature per verificare la presenza di alcun i prodotti ( bobine di filato ) all'interno di grossi cassoni di plastica appoggiati contro le pareti del magazzino ed accatastati l'uno sopra l'altro sino ad un'altezza di circa 6/7 metri. presumibilmente l'infortunato è salito sopra i cassoni posti alla base per meglio verificare il contenuto di alcuni cassoni posti più in alto dopodichè, o per perdita di presa dei piedi o per un malore, è caduto a terra picchiando violentemente la zona occipitale del cranio sul pavimento del magazzino. Dalle dichiarazione del primo dipendente intervenuto risulta che , nella zona dell'incidente non fossero presenti scale, carrelli elevatori o altre attrezzature di lavoro</t>
  </si>
  <si>
    <t>Autonomo con dipendenti</t>
  </si>
  <si>
    <t>attività commerciale</t>
  </si>
  <si>
    <t>ALTRO: raccolta RSU</t>
  </si>
  <si>
    <t>RHO</t>
  </si>
  <si>
    <t>L'infortunio è avvenuto mentre lo stesso stava effettuando il servizio di raccolta rifiuti porta a porta su strada. Lo stesso operava alla raccolta dei rifiuti, presenti all'interno di sacchi o di cassonetti, occupandosi di conferire il loro contenuto all'interno di un camion compattatore. Lo stesso, durante il servizio, per raccogliere i rifiuti a bordo strada, sale e scende di continuo da un predellino posizionato nella parte posteriore del camion compattatore. Non siamo ancora in grado di specificare precisamente le cause che hanno prodotto l'infortunio. Possiamo però riferire che la giornata era molto piovosa e che questo potrebbe aver contribuito a rendere particolarmente viscido il predellino e con ciò a causare lo scivolamento del lavoratore, che cadendo potrebbe aver sbattuto violentemente la testa sulla parte posteriore del camion compattatore, procurandosi un grave trauma cranico che lo ha portato alla morte, dopo 10 giorni di agonia.</t>
  </si>
  <si>
    <t>operaio</t>
  </si>
  <si>
    <t>COSTRUZIONI</t>
  </si>
  <si>
    <t>VALEGGIO</t>
  </si>
  <si>
    <t>in qualità di lavoratore autonomo operante in ambito edile era stato incaricato di effettuare lo scavo necessario alla realizzazione di un muro di contenimento destinato a evitare il crollo di un edificio pericolante di altra proprietà a confine; improvvisamente l'edificio pericolante crollava seppelendo l'operaio.</t>
  </si>
  <si>
    <t>Autonomo</t>
  </si>
  <si>
    <t>OZZERO</t>
  </si>
  <si>
    <t>AGRICOLTURA: ALLEVAMENTO CONIGLI</t>
  </si>
  <si>
    <t>PENSIONATO</t>
  </si>
  <si>
    <t>l'infortunato, un pensionato di 74 anni, si trovava da solo in una cascina dove stava tagliando l'erba con l'utilizzo di un trattorino tosaerba marca "toro" mod. groundsmaster 223-d. Per controllare il dispositivo di taglio, costituito da un piatto di circa un metro, fermava il mezzo in un tratto in pendenza e, a motore acceso ma senza inserire il freno a mano, si poneva davanti al mezzo e con una spatola cercava di rimuovere la massa d'erba accumulatasi sulle lame poste sotto al piatto di taglio. Il tosaerba si muoveva e lo investiva: rimaneva schiacciato con il tronco al di sotto del piatto di taglio finche' non veniva ritrovato dal figlio che, venuto a cercarlo qualche ora dopo, lo rinveniva gia' deceduto</t>
  </si>
  <si>
    <t>AGRICOLTURA</t>
  </si>
  <si>
    <t>CIGOGNOLA</t>
  </si>
  <si>
    <t>In vigneto. ribaltamento di trattrice cingolata guidata dall'infortunato</t>
  </si>
  <si>
    <t>Titolare attività</t>
  </si>
  <si>
    <t>agricoltore</t>
  </si>
  <si>
    <t>LODI</t>
  </si>
  <si>
    <t>L'infortunato stava svolgendo il proprio turno notturno di conduzione impianti in un industria chimica. Verso le ore 00.05 veniva rinvenuto dai colleghi privo di sensi accasciato in prossimità della scrivania di reparto. Intervenuto personale del 118. Dalle prime informazioni raccolte si ipotizza decesso per arresto cardiaco non riconducibile al lavoro svolto. In corso ulteriori accertamenti.</t>
  </si>
  <si>
    <t>Senegalese</t>
  </si>
  <si>
    <t>Attività di pulizia specializzata di edifici e di impianti e macchinari industriali</t>
  </si>
  <si>
    <t>BESANA</t>
  </si>
  <si>
    <t>L'infurtunato era dipendente di un impresa di pulizia con contratto stabile all'interno di questa azienda manifatturiera che produce manufatti in fibra di vetro. Mentre stava pulendo con un getto ad aria compressa un tappeto trasportatore in movimento senza aver applicato la procedura di sicurezza vigente che prevede il blocco con lucchetto del quadro di comando del pulsante di arresto,è rimasto impigliato tra il tappeto e il rullo tenditappeto. L'infortunato è deceduto immediatamente a seguito di gravissime lesioni multiple.</t>
  </si>
  <si>
    <t>BONATE SOTTO</t>
  </si>
  <si>
    <t xml:space="preserve">Dinamica da definire: Sul piazzale della ditta, l'infortunato alla guida di un carrello elevatore, stava per posizionare lo stesso carrello sul rimorchio di un camion, usufruendo delle rampe di carico di cui era dotato il rimorchio. Durante questa operazione, il carrello cadeva lateralmente a sinistra e l'infortunato veniva schiacciato. Lo schiacciamento che ha procurato le lesioni mortali al cranio dell'infortunato è avvenuto tra la struttura metallica del carrello elevatore e la pavimentazione del piazzale.
</t>
  </si>
  <si>
    <t>BELLAGIO</t>
  </si>
  <si>
    <t>MURATORE</t>
  </si>
  <si>
    <t>BRASILIANA</t>
  </si>
  <si>
    <t>Il lavoratore è stato investito dal crollo di una soletta</t>
  </si>
  <si>
    <t>Autonomo con dipendenti - Titolare con dipendenti</t>
  </si>
  <si>
    <t>INVERUNO</t>
  </si>
  <si>
    <t>L'infortunato, titolare di una piccola azienda che esegue trattamenti e finiture superficiali di metalli saliva sulla parte superiore di un forno, ad un'altezza di m 2,60 circa, utilizzando una scala a sfilo, presumibilmente per provvedere alla regolazione manuale di valvole poste sulla sommità del forno. Il figlio, unico presente insieme a lui, non ha visto cosa è successo; avvertiva un rumore e trovava il padre a terra, ai piedi del forno, verosimilmente per caduta dalla scala. Moriva un'ora dopo in ospedale.</t>
  </si>
  <si>
    <t>TRAVAGLIATO</t>
  </si>
  <si>
    <t>L'infortunato è deceduto all'interno di una cabina che ospita il quadro elettrico che gestisce il funzionamento del pozzo irriguo. Le indagini sono in corso.</t>
  </si>
  <si>
    <t>GROSIO</t>
  </si>
  <si>
    <t>RUMENA</t>
  </si>
  <si>
    <t>Dipendete a tempi indeterminato</t>
  </si>
  <si>
    <t>AGRICOLTURA: silvicoltura</t>
  </si>
  <si>
    <t>Durante le operazioni di montaggio di un impianto di teleferica utilizzato per il trasporto dei tronchi a valle della montagna, veniva investito da parte della struttura della teleferica stessa.</t>
  </si>
  <si>
    <t>BORGO VIRGILIO</t>
  </si>
  <si>
    <t>COLTIVATORE DIRETTO</t>
  </si>
  <si>
    <t>Il corpo dell'agricoltore è stato rinvenuto nei pressi della corte, vicino ad un fosssato ove era posizionato un motore elettrico con pompa per emungere acqua per l'irrigazione di una coltivazione orticola. L'agricoltore aveva ancora tra le mani il cavo e la presa elettrica di collegamento della pompa con un quadro elettrico installato in locale rustico distante circa 50 m dal punto di ritrovamento. Il corpo presentava chiari segnali di attraversamento di corrente elettrica che non è mai stata interrotta in quanto il cavo flessibile privo di collegamento terra e la presa derivata da altro quadro elettrico privo di interruttore differenziale</t>
  </si>
  <si>
    <t>albanese</t>
  </si>
  <si>
    <t>BERBENNO</t>
  </si>
  <si>
    <t>INDUSTRIA MECCANICA</t>
  </si>
  <si>
    <t>Finito di svolgere le procedure di carico del materiale ferroso da un container al mezzo, provvedeva a riposizionare tramite comandi gli "stabilizzatori" del camion. La morte è intervenuta per schiacciamento del cranio</t>
  </si>
  <si>
    <t>ITALIANA</t>
  </si>
  <si>
    <t>PERSICO DOSIMO</t>
  </si>
  <si>
    <t>il lavoratore si trovava a bordo di un trattore per effettuare la pulizia della riva di un fosso in adiacenza ad un proprio appezzamento di terreno quando e' stato punto da un insetto. sapendo di essere allergico rientrava a casa per assumere la terapia d'urgenza, ma nel tragitto, a poca distanza dall'abitazione, accusava un malore decedendo per shock anafilattico a bordo del mezzo.</t>
  </si>
  <si>
    <t xml:space="preserve">AGRICOLTURA </t>
  </si>
  <si>
    <t xml:space="preserve">Autonomo </t>
  </si>
  <si>
    <t>AGRICOLTURA SILVICOLTURA</t>
  </si>
  <si>
    <t xml:space="preserve">Il lavoratore stava procedendo alla liberazione da vegetazione esuberante che aveva avvolto completamente il palo della rete elettrica pubblica posto in area privata, L'infortunato raggiungeva la quota lavoro tramite scala ed era altresì dotato di imbracatura. Per cause ancora imprecisate subiva folgorazione che ha determinato iniziale arresto cardiaco conclusosi con il decesso. 
</t>
  </si>
  <si>
    <t>manutentore del verde</t>
  </si>
  <si>
    <t>VARZI</t>
  </si>
  <si>
    <t>Ribaltamento col trattore ne bosco di sua proprietà</t>
  </si>
  <si>
    <t>MACEDONE</t>
  </si>
  <si>
    <t>ATIPICO</t>
  </si>
  <si>
    <t>OLIVETO LARIO</t>
  </si>
  <si>
    <t>Il lavoratore tava eseguendo lavori di pulizia/disboscamento in un parco di un edificio in fase iniziale di ristrutturazione, quando è stato investito da un muro di contenimento in cemento non armato e senza fondamenta. Le dimensine del muro caduto sono cm. 75 x 12 x 1400.</t>
  </si>
  <si>
    <t>CARVICO</t>
  </si>
  <si>
    <t>L’infortunato era addetto a lavori di pulizia di una “Linea di produzione prefabbricati” quando rimaneva schiacciato tra due parti della Linea (tramoggia e carrello), per cause in corso di accertamento, riportando lesioni mortali.</t>
  </si>
  <si>
    <t>addetto pulizie</t>
  </si>
  <si>
    <t>VAIANO CREMASCO</t>
  </si>
  <si>
    <t>Al termine del lavoro di rifacimento segnaletica, il lavoratore, posizionato su di un piano complementare (tipo gabbia) installato nella parte posteriore del camioncino, era intento nel recupero di coni stradali in gomma. A causa di un tamponamento da parte di un furgone, condotto da un utente della strada, veniva prima schiacciato dallo stesso furgone e poi sbalzato in avanti cadendo rovinosamente a terra perdendo la vita sul colpo.</t>
  </si>
  <si>
    <t>ALTRO: commercio ingrosso combustibili</t>
  </si>
  <si>
    <t>varese</t>
  </si>
  <si>
    <t>L'infortunato si trovava sulla sommità di un'autocisterna ad un'altezza di circa tre metri dal suolo per riempirla di carburante. Mentre effettuava tale operazione, precipitava al suolo. L'indagine è attualmente in corso.</t>
  </si>
  <si>
    <t>VARESE</t>
  </si>
  <si>
    <t>dai primi elementi acquisiti risulta che il trattore con agganciato il rimorchio, posizionato in pendenza, improvvisamente si muoveva investendo uno dei due lavoratori presenti. Gli accertamenti sono attualmente in corso</t>
  </si>
  <si>
    <t>GESSATE</t>
  </si>
  <si>
    <t>Il lavoratore, non dipendente dall'azienda in cui si è verificato l'infortunio, durante il transito nel deposito della ditta rimaneva schiacciato dalla massa di un mulino macinatore caduto dalle pale del carrello elevatore guidato dal lavoratore infortunato.</t>
  </si>
  <si>
    <t>Il lavoratore riparava un big bag contenente granuli di materiale plastico, poggiato a terra sopra un pallet, quando il big bag impilato sopra quello in riparazione, anch'esso poggiante sopra pallet, cadeva sull'infortunato schiacciandolo a terra.</t>
  </si>
  <si>
    <t>Irregolare</t>
  </si>
  <si>
    <t>la persona è deceduta a seguito di caduta dall'alto da civile abitazione durante il controllo del segnale televisivo; la stessa non risultava essere regolarmente iscritta presso alcuna camera di commercio industria ed artigianato</t>
  </si>
  <si>
    <t>GROPPELLO CAIROLI</t>
  </si>
  <si>
    <t>COSTRUZIONI: manutenzione impianti elettrici</t>
  </si>
  <si>
    <t>Filippina</t>
  </si>
  <si>
    <t>SETTIMO MILANESE</t>
  </si>
  <si>
    <t>il lavoratore è stato schiacciato dal braccio in movimento di un robot. La dinamica è in fase di accertamento</t>
  </si>
  <si>
    <t>MORNICO AL SERIO</t>
  </si>
  <si>
    <t>MILANO</t>
  </si>
  <si>
    <t>Egiziana</t>
  </si>
  <si>
    <t>durante l'attivita' di smontaggio del ponteggio di facciata interna di un edificio, improvvisamente una stilata del ponteggio collassava tra il primo e secondo piano di ponte provocando la caduta a terra dell'operaio che decedeva per i gravi traumi riportati. Il collasso della struttura e' forse stato causato dal sovraccarico di elementi di ponteggio posti sui piani di ponte. Il lavoratore non risultava vincolato a dispositivi di trattenuta</t>
  </si>
  <si>
    <t>Socio di cooperativa</t>
  </si>
  <si>
    <t>LEGNANO</t>
  </si>
  <si>
    <t>l'infortunato, socio di una lavanderia industriale, era da poco arrivato sul posto di lavoro. Veniva ritrovato a terra, ai piedi di una grossa macchina lavatrice su cui era appoggiata una scala. Dai primi accertamenti sembra che sia caduto dalla sommita' della macchina (altezza di m 2,13). E' deceduto per trauma cranico con frattura della teca cranica frontale e infossamento orbita dx</t>
  </si>
  <si>
    <t>l'infortunato mentre saliva su una scala a libro, per montare delle plafoniere, cadeva da un altezza di circa 1,5 mt.</t>
  </si>
  <si>
    <t>MONTICHIARI</t>
  </si>
  <si>
    <t>L'INFORTUNATO VENIVA AFFERRATO E TRASCINATO DALL'ALBERO CARDANICO IN ROTAZIONE</t>
  </si>
  <si>
    <t>attività non lavorativa</t>
  </si>
  <si>
    <t>SARTIRANA LOMELLINA</t>
  </si>
  <si>
    <t>ARTOGNE</t>
  </si>
  <si>
    <t>AGRICOLTURA cantiere forestale</t>
  </si>
  <si>
    <t>Durante le operazioni di taglio del fusto di una pianta "sradicata" su terreno molto scosceso, veniva schiacciato a seguito del ribaltamento della ceppaia.</t>
  </si>
  <si>
    <t>L'infortunato era posizionato a terra sul lato destro del trattore d'epoca Ford, tra la ruota posteriore e quella anteriore, in quanto stava verificando lo stato di funzionamento della dinamo. Per poter eseguire il lavoro si rendeva necessario accendere il mezzo così da generare la giusta tensione per stabilire se sostituire o meno il pezzo. L'infortunato allungava il braccio e agendo sulla chiave inserita nell'apposito blocchetto la ruotava accendendo così il trattore ma, senza verificare preventivamente se questo avesse la marcia inserita. Improvvisamente il trattore avanzava schiacciando l'infortunato sotto la ruota posteriore destra, procurandogli così un politrauma toracico. A causa delle lesioni riportate l'infortunato è deceduto alle ore 13.25.</t>
  </si>
  <si>
    <t>Presumibilmente mentre l'infortunato eseguiva un intervento di manutenzione veniva schiacciato dalle ruote dell'autocarro che improvvisamente si metteva in movimento per cause imprecisate.</t>
  </si>
  <si>
    <t>MORBEGNO</t>
  </si>
  <si>
    <t>Marocchina</t>
  </si>
  <si>
    <t>CARPENEDOLO</t>
  </si>
  <si>
    <t>L'infortunato, mentre spacchettava un pacco di n° 4 coils, è stato investito da due di questi pacchi, dal peso di 1000Kg cad, che liberati dalle regge hanno causato lesioni mortali.</t>
  </si>
  <si>
    <t>LANDRIANO</t>
  </si>
  <si>
    <t xml:space="preserve">Operando a fianco di un'asta telescopica atta ad effettuare un foro sotterraneo orizzontale per l'alloggiamento di tubazioni per metanodotto, l'infortunato, per cause ancora da accertare, veniva agganciato dall'asta in movimento rotatorio e avviluppato ad essa, ruotando subiva una moltitudine di ferite scomposte e amputazioni che ne cagionavano la morte.
</t>
  </si>
  <si>
    <t>VALNEGRA</t>
  </si>
  <si>
    <t>ALTRO: lavorazione artistica marmi e pietre</t>
  </si>
  <si>
    <t>L'infortunato è stato colito alla testa dalla benna di un escavatore durante la manutenzione del mezzo</t>
  </si>
  <si>
    <t>L'infortunato era trasportato da trattore, posizionato su bancale di legno posto sulle forche della parte anteriore del trattore stesso. In un tratto di terreno in discesa cadeva dal bancale.</t>
  </si>
  <si>
    <t>CALVIGNANO</t>
  </si>
  <si>
    <t>Romania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</si>
</sst>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d\-mmm\-yyyy"/>
    <numFmt numFmtId="174" formatCode="d/m"/>
    <numFmt numFmtId="175" formatCode="0.00000"/>
    <numFmt numFmtId="176" formatCode="0.0000"/>
    <numFmt numFmtId="177" formatCode="0.000"/>
    <numFmt numFmtId="178" formatCode="0.0"/>
    <numFmt numFmtId="179" formatCode="d\-mmm\-yy"/>
    <numFmt numFmtId="180" formatCode="[$-410]d\-mmm\-yy;@"/>
    <numFmt numFmtId="181" formatCode="dd\-mmm\-yyyy"/>
    <numFmt numFmtId="182" formatCode="h:mm;@"/>
    <numFmt numFmtId="183" formatCode="mmm\-yyyy"/>
    <numFmt numFmtId="184" formatCode="0.0000000"/>
    <numFmt numFmtId="185" formatCode="0.000000"/>
    <numFmt numFmtId="186" formatCode="[$-410]dddd\ d\ mmmm\ yyyy"/>
    <numFmt numFmtId="187" formatCode="[$-410]d\-mmm\-yyyy;@"/>
    <numFmt numFmtId="188" formatCode="[$-410]dd\-mmm\-yy;@"/>
    <numFmt numFmtId="189" formatCode="h\.mm;@"/>
    <numFmt numFmtId="190" formatCode="dd/mm/yy"/>
    <numFmt numFmtId="191" formatCode="[$€-2]\ #.##000_);[Red]\([$€-2]\ #.##000\)"/>
    <numFmt numFmtId="192" formatCode="&quot;Attivo&quot;;&quot;Attivo&quot;;&quot;Inattivo&quot;"/>
    <numFmt numFmtId="193" formatCode="dd/mm/yy;@"/>
  </numFmts>
  <fonts count="77">
    <font>
      <sz val="10"/>
      <name val="Arial"/>
      <family val="0"/>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2"/>
    </font>
    <font>
      <sz val="16"/>
      <name val="Arial"/>
      <family val="2"/>
    </font>
    <font>
      <b/>
      <sz val="18"/>
      <name val="Arial"/>
      <family val="2"/>
    </font>
    <font>
      <b/>
      <sz val="9"/>
      <name val="Tahoma"/>
      <family val="2"/>
    </font>
    <font>
      <b/>
      <sz val="14"/>
      <name val="Arial"/>
      <family val="2"/>
    </font>
    <font>
      <sz val="9"/>
      <name val="Arial"/>
      <family val="2"/>
    </font>
    <font>
      <b/>
      <sz val="12"/>
      <name val="Frugal Sans"/>
      <family val="0"/>
    </font>
    <font>
      <b/>
      <sz val="9"/>
      <name val="Arial"/>
      <family val="2"/>
    </font>
    <font>
      <b/>
      <sz val="12"/>
      <name val="Tahoma"/>
      <family val="2"/>
    </font>
    <font>
      <b/>
      <sz val="20"/>
      <name val="Tahoma"/>
      <family val="2"/>
    </font>
    <font>
      <sz val="11"/>
      <name val="Tahoma"/>
      <family val="2"/>
    </font>
    <font>
      <sz val="10"/>
      <name val="MS Sans Serif"/>
      <family val="2"/>
    </font>
    <font>
      <sz val="18"/>
      <name val="Arial"/>
      <family val="2"/>
    </font>
    <font>
      <sz val="1"/>
      <color indexed="8"/>
      <name val="Arial"/>
      <family val="0"/>
    </font>
    <font>
      <sz val="1.5"/>
      <color indexed="8"/>
      <name val="Arial"/>
      <family val="0"/>
    </font>
    <font>
      <sz val="9.75"/>
      <color indexed="8"/>
      <name val="Arial"/>
      <family val="0"/>
    </font>
    <font>
      <b/>
      <sz val="11"/>
      <color indexed="8"/>
      <name val="Arial"/>
      <family val="0"/>
    </font>
    <font>
      <sz val="12"/>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name val="Calibri"/>
      <family val="2"/>
    </font>
    <font>
      <sz val="18"/>
      <name val="Calibri"/>
      <family val="2"/>
    </font>
    <font>
      <b/>
      <sz val="9"/>
      <color indexed="10"/>
      <name val="Tahoma"/>
      <family val="2"/>
    </font>
    <font>
      <sz val="9"/>
      <color indexed="10"/>
      <name val="Tahoma"/>
      <family val="2"/>
    </font>
    <font>
      <sz val="9"/>
      <color indexed="10"/>
      <name val="Arial"/>
      <family val="2"/>
    </font>
    <font>
      <sz val="10"/>
      <color indexed="8"/>
      <name val="SansSerif"/>
      <family val="0"/>
    </font>
    <font>
      <sz val="9"/>
      <color indexed="8"/>
      <name val="Arial"/>
      <family val="2"/>
    </font>
    <font>
      <sz val="9"/>
      <color indexed="8"/>
      <name val="SansSerif"/>
      <family val="0"/>
    </font>
    <font>
      <sz val="8"/>
      <name val="Segoe UI"/>
      <family val="2"/>
    </font>
    <font>
      <b/>
      <sz val="1"/>
      <color indexed="8"/>
      <name val="Arial"/>
      <family val="0"/>
    </font>
    <font>
      <b/>
      <sz val="1.25"/>
      <color indexed="8"/>
      <name val="Arial"/>
      <family val="0"/>
    </font>
    <font>
      <b/>
      <sz val="18"/>
      <color indexed="8"/>
      <name val="Arial"/>
      <family val="0"/>
    </font>
    <font>
      <b/>
      <sz val="24"/>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rgb="FFFF0000"/>
      <name val="Tahoma"/>
      <family val="2"/>
    </font>
    <font>
      <sz val="9"/>
      <color rgb="FFFF0000"/>
      <name val="Tahoma"/>
      <family val="2"/>
    </font>
    <font>
      <sz val="9"/>
      <color rgb="FFFF0000"/>
      <name val="Arial"/>
      <family val="2"/>
    </font>
    <font>
      <sz val="10"/>
      <color rgb="FF000000"/>
      <name val="SansSerif"/>
      <family val="0"/>
    </font>
    <font>
      <sz val="9"/>
      <color rgb="FF000000"/>
      <name val="Arial"/>
      <family val="2"/>
    </font>
    <font>
      <sz val="9"/>
      <color rgb="FF000000"/>
      <name val="SansSerif"/>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30" borderId="4" applyNumberFormat="0" applyFont="0" applyAlignment="0" applyProtection="0"/>
    <xf numFmtId="0" fontId="61" fillId="20" borderId="5"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0" applyNumberFormat="0" applyBorder="0" applyAlignment="0" applyProtection="0"/>
    <xf numFmtId="0" fontId="7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6" fillId="0" borderId="10" xfId="0" applyFont="1" applyBorder="1" applyAlignment="1">
      <alignment horizontal="center" wrapText="1"/>
    </xf>
    <xf numFmtId="49" fontId="6" fillId="0" borderId="10" xfId="0" applyNumberFormat="1" applyFont="1" applyBorder="1" applyAlignment="1">
      <alignment horizontal="center" wrapText="1"/>
    </xf>
    <xf numFmtId="0" fontId="9" fillId="0" borderId="10" xfId="0" applyFont="1" applyBorder="1" applyAlignment="1">
      <alignment horizontal="center" wrapText="1"/>
    </xf>
    <xf numFmtId="190" fontId="6" fillId="0" borderId="10" xfId="0" applyNumberFormat="1" applyFont="1" applyBorder="1" applyAlignment="1">
      <alignment horizontal="center" wrapText="1"/>
    </xf>
    <xf numFmtId="0" fontId="6" fillId="0" borderId="0" xfId="0" applyFont="1" applyBorder="1" applyAlignment="1">
      <alignment horizont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190" fontId="9" fillId="33"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14" fontId="6"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0" fontId="11" fillId="0" borderId="10" xfId="0" applyFont="1" applyFill="1" applyBorder="1" applyAlignment="1">
      <alignment horizontal="left" vertical="center" wrapText="1"/>
    </xf>
    <xf numFmtId="190" fontId="6"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9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2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quotePrefix="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2" fillId="0" borderId="12" xfId="0" applyFont="1" applyFill="1" applyBorder="1" applyAlignment="1">
      <alignment horizontal="center"/>
    </xf>
    <xf numFmtId="0" fontId="42" fillId="0" borderId="13" xfId="0" applyFont="1" applyFill="1" applyBorder="1" applyAlignment="1">
      <alignment horizontal="center"/>
    </xf>
    <xf numFmtId="0" fontId="42" fillId="0" borderId="14" xfId="0" applyFont="1" applyFill="1" applyBorder="1" applyAlignment="1">
      <alignment horizont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1" fillId="0" borderId="15" xfId="0" applyFont="1" applyFill="1" applyBorder="1" applyAlignment="1">
      <alignment horizontal="center" vertical="center"/>
    </xf>
    <xf numFmtId="0" fontId="13" fillId="33" borderId="10" xfId="0" applyNumberFormat="1" applyFont="1" applyFill="1" applyBorder="1" applyAlignment="1" quotePrefix="1">
      <alignment vertical="top" wrapText="1"/>
    </xf>
    <xf numFmtId="0" fontId="11" fillId="0" borderId="10" xfId="0" applyFont="1" applyFill="1" applyBorder="1" applyAlignment="1">
      <alignment vertical="top" wrapText="1"/>
    </xf>
    <xf numFmtId="0" fontId="11" fillId="0" borderId="10" xfId="0" applyNumberFormat="1" applyFont="1" applyFill="1" applyBorder="1" applyAlignment="1">
      <alignment vertical="top" wrapText="1"/>
    </xf>
    <xf numFmtId="0" fontId="6" fillId="0" borderId="10" xfId="0" applyFont="1" applyBorder="1" applyAlignment="1">
      <alignment vertical="top" wrapText="1"/>
    </xf>
    <xf numFmtId="0" fontId="11" fillId="0" borderId="10" xfId="0" applyFont="1" applyBorder="1" applyAlignment="1">
      <alignment vertical="top" wrapText="1"/>
    </xf>
    <xf numFmtId="0" fontId="6" fillId="0" borderId="10" xfId="0" applyFont="1" applyFill="1" applyBorder="1" applyAlignment="1">
      <alignment vertical="top" wrapText="1"/>
    </xf>
    <xf numFmtId="0" fontId="11" fillId="0" borderId="10" xfId="0" applyFont="1" applyFill="1" applyBorder="1" applyAlignment="1" quotePrefix="1">
      <alignment vertical="top" wrapText="1"/>
    </xf>
    <xf numFmtId="0" fontId="11" fillId="0" borderId="19" xfId="0" applyFont="1" applyFill="1" applyBorder="1" applyAlignment="1">
      <alignment vertical="top" wrapText="1"/>
    </xf>
    <xf numFmtId="0" fontId="11" fillId="0" borderId="19" xfId="0" applyFont="1" applyBorder="1" applyAlignment="1">
      <alignment vertical="top" wrapText="1"/>
    </xf>
    <xf numFmtId="49" fontId="6" fillId="0" borderId="10" xfId="0"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NumberFormat="1" applyFont="1" applyFill="1" applyBorder="1" applyAlignment="1" quotePrefix="1">
      <alignment horizontal="center" vertical="center" wrapText="1"/>
    </xf>
    <xf numFmtId="0" fontId="71" fillId="0" borderId="10" xfId="0" applyFont="1" applyBorder="1" applyAlignment="1">
      <alignment horizontal="center" vertical="center" wrapText="1"/>
    </xf>
    <xf numFmtId="14" fontId="72"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14" fontId="72" fillId="0" borderId="10" xfId="0" applyNumberFormat="1" applyFont="1" applyFill="1" applyBorder="1" applyAlignment="1" quotePrefix="1">
      <alignment horizontal="center" vertical="center" wrapText="1"/>
    </xf>
    <xf numFmtId="0" fontId="72" fillId="0" borderId="10" xfId="0" applyFont="1" applyFill="1" applyBorder="1" applyAlignment="1" quotePrefix="1">
      <alignment horizontal="center" vertical="center" wrapText="1"/>
    </xf>
    <xf numFmtId="0" fontId="73" fillId="0" borderId="10" xfId="0" applyFont="1" applyFill="1" applyBorder="1" applyAlignment="1">
      <alignment vertical="top" wrapText="1"/>
    </xf>
    <xf numFmtId="0" fontId="72" fillId="0" borderId="0" xfId="0" applyFont="1" applyBorder="1" applyAlignment="1">
      <alignment horizontal="center" vertical="center" wrapText="1"/>
    </xf>
    <xf numFmtId="0" fontId="11" fillId="0" borderId="10" xfId="0" applyFont="1" applyBorder="1" applyAlignment="1">
      <alignment horizontal="left" wrapText="1"/>
    </xf>
    <xf numFmtId="14"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49" fontId="6" fillId="0" borderId="20" xfId="0" applyNumberFormat="1" applyFont="1" applyBorder="1" applyAlignment="1">
      <alignment horizontal="center" vertical="center" wrapText="1"/>
    </xf>
    <xf numFmtId="190" fontId="6" fillId="0" borderId="20" xfId="0" applyNumberFormat="1" applyFont="1" applyBorder="1" applyAlignment="1">
      <alignment horizontal="center" vertical="center" wrapText="1"/>
    </xf>
    <xf numFmtId="0" fontId="6" fillId="0" borderId="21" xfId="0" applyFont="1" applyBorder="1" applyAlignment="1">
      <alignment horizontal="center" vertical="center" wrapText="1"/>
    </xf>
    <xf numFmtId="14" fontId="74" fillId="0" borderId="0" xfId="0" applyNumberFormat="1" applyFont="1" applyAlignment="1">
      <alignment vertical="center"/>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75" fillId="0" borderId="10" xfId="0" applyFont="1" applyBorder="1" applyAlignment="1">
      <alignment wrapText="1"/>
    </xf>
    <xf numFmtId="0" fontId="76" fillId="0" borderId="10" xfId="0" applyFont="1" applyBorder="1" applyAlignment="1">
      <alignment wrapText="1"/>
    </xf>
    <xf numFmtId="0" fontId="14" fillId="0" borderId="0" xfId="0" applyFont="1" applyBorder="1" applyAlignment="1">
      <alignment horizontal="center" vertical="center"/>
    </xf>
    <xf numFmtId="0" fontId="14" fillId="0" borderId="0" xfId="0" applyFont="1" applyBorder="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vertical="top" wrapText="1"/>
    </xf>
    <xf numFmtId="0" fontId="15" fillId="0" borderId="0" xfId="0" applyFont="1" applyBorder="1" applyAlignment="1">
      <alignment horizontal="center"/>
    </xf>
    <xf numFmtId="0" fontId="15" fillId="0" borderId="0" xfId="0" applyFont="1" applyBorder="1" applyAlignment="1">
      <alignment vertical="top"/>
    </xf>
    <xf numFmtId="0" fontId="6" fillId="35" borderId="23" xfId="0" applyFont="1" applyFill="1" applyBorder="1" applyAlignment="1">
      <alignment horizontal="left" vertical="top" wrapText="1"/>
    </xf>
    <xf numFmtId="0" fontId="6" fillId="35" borderId="23" xfId="0" applyFont="1" applyFill="1" applyBorder="1" applyAlignment="1">
      <alignment vertical="top" wrapText="1"/>
    </xf>
    <xf numFmtId="0" fontId="12" fillId="0" borderId="0" xfId="0" applyFont="1" applyBorder="1" applyAlignment="1">
      <alignment horizontal="center"/>
    </xf>
    <xf numFmtId="0" fontId="10" fillId="0" borderId="0" xfId="0" applyFont="1" applyAlignment="1">
      <alignment horizontal="center" vertical="center" wrapText="1"/>
    </xf>
    <xf numFmtId="15" fontId="10" fillId="0" borderId="0" xfId="0" applyNumberFormat="1" applyFont="1" applyAlignment="1">
      <alignment horizontal="center" vertical="center"/>
    </xf>
    <xf numFmtId="0" fontId="10" fillId="0" borderId="0" xfId="0" applyFont="1" applyAlignment="1">
      <alignment horizontal="center"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infortuni mortali 2006 - distribuzione mensile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strRef>
              <c:f>'Infortuni per ATS '!#REF!</c:f>
              <c:strCache>
                <c:ptCount val="1"/>
                <c:pt idx="0">
                  <c:v>1</c:v>
                </c:pt>
              </c:strCache>
            </c:strRef>
          </c:cat>
          <c:val>
            <c:numRef>
              <c:f>'Infortuni per ATS '!#REF!</c:f>
              <c:numCache>
                <c:ptCount val="1"/>
                <c:pt idx="0">
                  <c:v>1</c:v>
                </c:pt>
              </c:numCache>
            </c:numRef>
          </c:val>
        </c:ser>
        <c:axId val="23487463"/>
        <c:axId val="10060576"/>
      </c:barChart>
      <c:catAx>
        <c:axId val="2348746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mesi 2006</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060576"/>
        <c:crosses val="autoZero"/>
        <c:auto val="1"/>
        <c:lblOffset val="100"/>
        <c:tickLblSkip val="1"/>
        <c:noMultiLvlLbl val="0"/>
      </c:catAx>
      <c:valAx>
        <c:axId val="10060576"/>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 I. 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874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N</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Arial"/>
                <a:ea typeface="Arial"/>
                <a:cs typeface="Arial"/>
              </a:rPr>
              <a:t>  Infortuni mortali sul lavoro nell'anno 2017</a:t>
            </a:r>
          </a:p>
        </c:rich>
      </c:tx>
      <c:layout>
        <c:manualLayout>
          <c:xMode val="factor"/>
          <c:yMode val="factor"/>
          <c:x val="0.00725"/>
          <c:y val="0.007"/>
        </c:manualLayout>
      </c:layout>
      <c:spPr>
        <a:noFill/>
        <a:ln>
          <a:noFill/>
        </a:ln>
      </c:spPr>
    </c:title>
    <c:plotArea>
      <c:layout>
        <c:manualLayout>
          <c:xMode val="edge"/>
          <c:yMode val="edge"/>
          <c:x val="0.0275"/>
          <c:y val="0.13125"/>
          <c:w val="0.95575"/>
          <c:h val="0.77775"/>
        </c:manualLayout>
      </c:layout>
      <c:barChart>
        <c:barDir val="col"/>
        <c:grouping val="clustered"/>
        <c:varyColors val="0"/>
        <c:ser>
          <c:idx val="0"/>
          <c:order val="0"/>
          <c:tx>
            <c:strRef>
              <c:f>'Infortuni per ATS '!$C$4</c:f>
              <c:strCache>
                <c:ptCount val="1"/>
                <c:pt idx="0">
                  <c:v>N°  Infortuni  mortali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'Infortuni per ATS '!$B$5:$B$12</c:f>
              <c:strCache/>
            </c:strRef>
          </c:cat>
          <c:val>
            <c:numRef>
              <c:f>'Infortuni per ATS '!$C$5:$C$12</c:f>
              <c:numCache/>
            </c:numRef>
          </c:val>
        </c:ser>
        <c:axId val="23436321"/>
        <c:axId val="9600298"/>
      </c:barChart>
      <c:catAx>
        <c:axId val="23436321"/>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ATS Lombarde</a:t>
                </a:r>
              </a:p>
            </c:rich>
          </c:tx>
          <c:layout>
            <c:manualLayout>
              <c:xMode val="factor"/>
              <c:yMode val="factor"/>
              <c:x val="-0.046"/>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100000"/>
          <a:lstStyle/>
          <a:p>
            <a:pPr>
              <a:defRPr lang="en-US" cap="none" sz="1100" b="1" i="0" u="none" baseline="0">
                <a:solidFill>
                  <a:srgbClr val="000000"/>
                </a:solidFill>
                <a:latin typeface="Arial"/>
                <a:ea typeface="Arial"/>
                <a:cs typeface="Arial"/>
              </a:defRPr>
            </a:pPr>
          </a:p>
        </c:txPr>
        <c:crossAx val="9600298"/>
        <c:crosses val="autoZero"/>
        <c:auto val="1"/>
        <c:lblOffset val="100"/>
        <c:tickLblSkip val="1"/>
        <c:noMultiLvlLbl val="0"/>
      </c:catAx>
      <c:valAx>
        <c:axId val="9600298"/>
        <c:scaling>
          <c:orientation val="minMax"/>
          <c:max val="12"/>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436321"/>
        <c:crossesAt val="1"/>
        <c:crossBetween val="between"/>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123825</xdr:rowOff>
    </xdr:from>
    <xdr:to>
      <xdr:col>4</xdr:col>
      <xdr:colOff>0</xdr:colOff>
      <xdr:row>68</xdr:row>
      <xdr:rowOff>9525</xdr:rowOff>
    </xdr:to>
    <xdr:graphicFrame>
      <xdr:nvGraphicFramePr>
        <xdr:cNvPr id="1" name="Chart 2"/>
        <xdr:cNvGraphicFramePr/>
      </xdr:nvGraphicFramePr>
      <xdr:xfrm>
        <a:off x="8591550" y="9420225"/>
        <a:ext cx="0" cy="34480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1</xdr:row>
      <xdr:rowOff>247650</xdr:rowOff>
    </xdr:from>
    <xdr:to>
      <xdr:col>17</xdr:col>
      <xdr:colOff>333375</xdr:colOff>
      <xdr:row>28</xdr:row>
      <xdr:rowOff>123825</xdr:rowOff>
    </xdr:to>
    <xdr:graphicFrame>
      <xdr:nvGraphicFramePr>
        <xdr:cNvPr id="2" name="Chart 8"/>
        <xdr:cNvGraphicFramePr/>
      </xdr:nvGraphicFramePr>
      <xdr:xfrm>
        <a:off x="8753475" y="904875"/>
        <a:ext cx="8096250" cy="5600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2"/>
  <sheetViews>
    <sheetView showGridLines="0" tabSelected="1" zoomScale="110" zoomScaleNormal="110" workbookViewId="0" topLeftCell="A1">
      <pane xSplit="1" ySplit="7" topLeftCell="B48" activePane="bottomRight" state="frozen"/>
      <selection pane="topLeft" activeCell="A1" sqref="A1"/>
      <selection pane="topRight" activeCell="B1" sqref="B1"/>
      <selection pane="bottomLeft" activeCell="A8" sqref="A8"/>
      <selection pane="bottomRight" activeCell="H50" sqref="H50"/>
    </sheetView>
  </sheetViews>
  <sheetFormatPr defaultColWidth="9.140625" defaultRowHeight="12.75"/>
  <cols>
    <col min="1" max="1" width="8.7109375" style="8" bestFit="1" customWidth="1"/>
    <col min="2" max="2" width="15.421875" style="6" customWidth="1"/>
    <col min="3" max="3" width="12.140625" style="6" customWidth="1"/>
    <col min="4" max="4" width="14.421875" style="6" customWidth="1"/>
    <col min="5" max="5" width="13.28125" style="6" customWidth="1"/>
    <col min="6" max="6" width="18.57421875" style="7" bestFit="1" customWidth="1"/>
    <col min="7" max="7" width="15.57421875" style="6" customWidth="1"/>
    <col min="8" max="8" width="10.00390625" style="6" customWidth="1"/>
    <col min="9" max="9" width="13.7109375" style="9" customWidth="1"/>
    <col min="10" max="10" width="14.7109375" style="6" customWidth="1"/>
    <col min="11" max="11" width="17.00390625" style="6" bestFit="1" customWidth="1"/>
    <col min="12" max="12" width="17.28125" style="6" customWidth="1"/>
    <col min="13" max="13" width="67.00390625" style="54" customWidth="1"/>
    <col min="14" max="16384" width="9.140625" style="10" customWidth="1"/>
  </cols>
  <sheetData>
    <row r="1" spans="1:13" ht="21" customHeight="1">
      <c r="A1" s="78" t="s">
        <v>52</v>
      </c>
      <c r="B1" s="78"/>
      <c r="C1" s="78"/>
      <c r="D1" s="78"/>
      <c r="E1" s="78"/>
      <c r="F1" s="78"/>
      <c r="G1" s="78"/>
      <c r="H1" s="78"/>
      <c r="I1" s="78"/>
      <c r="J1" s="78"/>
      <c r="K1" s="78"/>
      <c r="L1" s="78"/>
      <c r="M1" s="79"/>
    </row>
    <row r="2" spans="1:13" ht="8.25" customHeight="1">
      <c r="A2" s="89"/>
      <c r="B2" s="89"/>
      <c r="C2" s="89"/>
      <c r="D2" s="89"/>
      <c r="E2" s="89"/>
      <c r="F2" s="89"/>
      <c r="G2" s="89"/>
      <c r="H2" s="89"/>
      <c r="I2" s="89"/>
      <c r="J2" s="89"/>
      <c r="K2" s="89"/>
      <c r="L2" s="89"/>
      <c r="M2" s="89"/>
    </row>
    <row r="3" spans="1:13" ht="35.25" customHeight="1">
      <c r="A3" s="85" t="s">
        <v>51</v>
      </c>
      <c r="B3" s="85"/>
      <c r="C3" s="85"/>
      <c r="D3" s="85"/>
      <c r="E3" s="85"/>
      <c r="F3" s="85"/>
      <c r="G3" s="85"/>
      <c r="H3" s="85"/>
      <c r="I3" s="85"/>
      <c r="J3" s="85"/>
      <c r="K3" s="85"/>
      <c r="L3" s="85"/>
      <c r="M3" s="86"/>
    </row>
    <row r="4" spans="1:13" ht="31.5" customHeight="1">
      <c r="A4" s="80" t="s">
        <v>53</v>
      </c>
      <c r="B4" s="80"/>
      <c r="C4" s="80"/>
      <c r="D4" s="80"/>
      <c r="E4" s="80"/>
      <c r="F4" s="80"/>
      <c r="G4" s="80"/>
      <c r="H4" s="80"/>
      <c r="I4" s="80"/>
      <c r="J4" s="80"/>
      <c r="K4" s="80"/>
      <c r="L4" s="80"/>
      <c r="M4" s="81"/>
    </row>
    <row r="5" spans="1:13" ht="12" customHeight="1">
      <c r="A5" s="87"/>
      <c r="B5" s="87"/>
      <c r="C5" s="87"/>
      <c r="D5" s="87"/>
      <c r="E5" s="87"/>
      <c r="F5" s="87"/>
      <c r="G5" s="87"/>
      <c r="H5" s="87"/>
      <c r="I5" s="87"/>
      <c r="J5" s="87"/>
      <c r="K5" s="87"/>
      <c r="L5" s="87"/>
      <c r="M5" s="88"/>
    </row>
    <row r="6" spans="1:13" ht="32.25" customHeight="1">
      <c r="A6" s="82" t="s">
        <v>54</v>
      </c>
      <c r="B6" s="83"/>
      <c r="C6" s="83"/>
      <c r="D6" s="83"/>
      <c r="E6" s="83"/>
      <c r="F6" s="83"/>
      <c r="G6" s="83"/>
      <c r="H6" s="83"/>
      <c r="I6" s="83"/>
      <c r="J6" s="83"/>
      <c r="K6" s="83"/>
      <c r="L6" s="83"/>
      <c r="M6" s="84"/>
    </row>
    <row r="7" spans="1:13" s="14" customFormat="1" ht="35.25" customHeight="1">
      <c r="A7" s="11" t="s">
        <v>10</v>
      </c>
      <c r="B7" s="12" t="s">
        <v>3</v>
      </c>
      <c r="C7" s="12" t="s">
        <v>17</v>
      </c>
      <c r="D7" s="12" t="s">
        <v>4</v>
      </c>
      <c r="E7" s="12" t="s">
        <v>5</v>
      </c>
      <c r="F7" s="12" t="s">
        <v>6</v>
      </c>
      <c r="G7" s="12" t="s">
        <v>12</v>
      </c>
      <c r="H7" s="12" t="s">
        <v>0</v>
      </c>
      <c r="I7" s="13" t="s">
        <v>11</v>
      </c>
      <c r="J7" s="11" t="s">
        <v>13</v>
      </c>
      <c r="K7" s="12" t="s">
        <v>7</v>
      </c>
      <c r="L7" s="12" t="s">
        <v>8</v>
      </c>
      <c r="M7" s="46" t="s">
        <v>9</v>
      </c>
    </row>
    <row r="8" spans="1:13" s="15" customFormat="1" ht="84">
      <c r="A8" s="17">
        <v>1</v>
      </c>
      <c r="B8" s="16">
        <v>42739</v>
      </c>
      <c r="C8" s="20" t="s">
        <v>19</v>
      </c>
      <c r="D8" s="16">
        <v>42738</v>
      </c>
      <c r="E8" s="16">
        <v>42738</v>
      </c>
      <c r="F8" s="20" t="s">
        <v>28</v>
      </c>
      <c r="G8" s="20" t="s">
        <v>26</v>
      </c>
      <c r="H8" s="20" t="s">
        <v>15</v>
      </c>
      <c r="I8" s="16">
        <v>22616</v>
      </c>
      <c r="J8" s="20" t="s">
        <v>27</v>
      </c>
      <c r="K8" s="20" t="s">
        <v>30</v>
      </c>
      <c r="L8" s="20" t="s">
        <v>16</v>
      </c>
      <c r="M8" s="47" t="s">
        <v>29</v>
      </c>
    </row>
    <row r="9" spans="1:13" s="15" customFormat="1" ht="108">
      <c r="A9" s="28">
        <v>2</v>
      </c>
      <c r="B9" s="16">
        <v>42746</v>
      </c>
      <c r="C9" s="20" t="s">
        <v>19</v>
      </c>
      <c r="D9" s="16">
        <v>42744</v>
      </c>
      <c r="E9" s="16">
        <v>42744</v>
      </c>
      <c r="F9" s="19" t="s">
        <v>32</v>
      </c>
      <c r="G9" s="20" t="s">
        <v>63</v>
      </c>
      <c r="H9" s="20" t="s">
        <v>15</v>
      </c>
      <c r="I9" s="31">
        <v>24708</v>
      </c>
      <c r="J9" s="20" t="s">
        <v>27</v>
      </c>
      <c r="K9" s="20" t="s">
        <v>33</v>
      </c>
      <c r="L9" s="20" t="s">
        <v>31</v>
      </c>
      <c r="M9" s="47" t="s">
        <v>34</v>
      </c>
    </row>
    <row r="10" spans="1:13" s="15" customFormat="1" ht="48">
      <c r="A10" s="28">
        <v>3</v>
      </c>
      <c r="B10" s="16">
        <v>42755</v>
      </c>
      <c r="C10" s="27" t="s">
        <v>23</v>
      </c>
      <c r="D10" s="16">
        <v>42754</v>
      </c>
      <c r="E10" s="16">
        <v>42754</v>
      </c>
      <c r="F10" s="27" t="s">
        <v>36</v>
      </c>
      <c r="G10" s="27" t="s">
        <v>39</v>
      </c>
      <c r="H10" s="27" t="s">
        <v>15</v>
      </c>
      <c r="I10" s="31">
        <v>33723</v>
      </c>
      <c r="J10" s="27" t="s">
        <v>27</v>
      </c>
      <c r="K10" s="25" t="s">
        <v>37</v>
      </c>
      <c r="L10" s="27" t="s">
        <v>38</v>
      </c>
      <c r="M10" s="48" t="s">
        <v>40</v>
      </c>
    </row>
    <row r="11" spans="1:13" s="15" customFormat="1" ht="27" customHeight="1">
      <c r="A11" s="17">
        <v>4</v>
      </c>
      <c r="B11" s="16">
        <v>42792</v>
      </c>
      <c r="C11" s="29" t="s">
        <v>22</v>
      </c>
      <c r="D11" s="16">
        <v>42759</v>
      </c>
      <c r="E11" s="16">
        <v>42759</v>
      </c>
      <c r="F11" s="30" t="s">
        <v>41</v>
      </c>
      <c r="G11" s="25" t="s">
        <v>43</v>
      </c>
      <c r="H11" s="30" t="s">
        <v>42</v>
      </c>
      <c r="I11" s="31">
        <v>33707</v>
      </c>
      <c r="J11" s="27" t="s">
        <v>27</v>
      </c>
      <c r="K11" s="25" t="s">
        <v>44</v>
      </c>
      <c r="L11" s="27" t="s">
        <v>38</v>
      </c>
      <c r="M11" s="48" t="s">
        <v>45</v>
      </c>
    </row>
    <row r="12" spans="1:13" s="15" customFormat="1" ht="72">
      <c r="A12" s="28">
        <v>5</v>
      </c>
      <c r="B12" s="16">
        <v>42766</v>
      </c>
      <c r="C12" s="29" t="s">
        <v>19</v>
      </c>
      <c r="D12" s="16">
        <v>42765</v>
      </c>
      <c r="E12" s="16">
        <v>42765</v>
      </c>
      <c r="F12" s="30" t="s">
        <v>46</v>
      </c>
      <c r="G12" s="25" t="s">
        <v>26</v>
      </c>
      <c r="H12" s="30" t="s">
        <v>15</v>
      </c>
      <c r="I12" s="31">
        <v>22588</v>
      </c>
      <c r="J12" s="27" t="s">
        <v>27</v>
      </c>
      <c r="K12" s="25" t="s">
        <v>47</v>
      </c>
      <c r="L12" s="27" t="s">
        <v>38</v>
      </c>
      <c r="M12" s="48" t="s">
        <v>48</v>
      </c>
    </row>
    <row r="13" spans="1:13" s="15" customFormat="1" ht="53.25" customHeight="1">
      <c r="A13" s="28">
        <v>6</v>
      </c>
      <c r="B13" s="16">
        <v>42766</v>
      </c>
      <c r="C13" s="29" t="s">
        <v>22</v>
      </c>
      <c r="D13" s="16">
        <v>42766</v>
      </c>
      <c r="E13" s="16">
        <v>42766</v>
      </c>
      <c r="F13" s="30" t="s">
        <v>49</v>
      </c>
      <c r="G13" s="25" t="s">
        <v>63</v>
      </c>
      <c r="H13" s="58" t="s">
        <v>15</v>
      </c>
      <c r="I13" s="31">
        <v>22364</v>
      </c>
      <c r="J13" s="58" t="s">
        <v>27</v>
      </c>
      <c r="K13" s="25" t="s">
        <v>37</v>
      </c>
      <c r="L13" s="25" t="s">
        <v>37</v>
      </c>
      <c r="M13" s="48" t="s">
        <v>50</v>
      </c>
    </row>
    <row r="14" spans="1:13" s="18" customFormat="1" ht="144.75" customHeight="1">
      <c r="A14" s="17">
        <v>7</v>
      </c>
      <c r="B14" s="16">
        <v>42780</v>
      </c>
      <c r="C14" s="20" t="s">
        <v>21</v>
      </c>
      <c r="D14" s="16">
        <v>42776</v>
      </c>
      <c r="E14" s="16">
        <v>42777</v>
      </c>
      <c r="F14" s="19" t="s">
        <v>55</v>
      </c>
      <c r="G14" s="20" t="s">
        <v>26</v>
      </c>
      <c r="H14" s="20" t="s">
        <v>15</v>
      </c>
      <c r="I14" s="31">
        <v>23706</v>
      </c>
      <c r="J14" s="20" t="s">
        <v>27</v>
      </c>
      <c r="K14" s="25" t="s">
        <v>58</v>
      </c>
      <c r="L14" s="25" t="s">
        <v>57</v>
      </c>
      <c r="M14" s="47" t="s">
        <v>56</v>
      </c>
    </row>
    <row r="15" spans="1:13" s="18" customFormat="1" ht="144">
      <c r="A15" s="28">
        <v>8</v>
      </c>
      <c r="B15" s="16">
        <v>42783</v>
      </c>
      <c r="C15" s="29" t="s">
        <v>19</v>
      </c>
      <c r="D15" s="16">
        <v>42770</v>
      </c>
      <c r="E15" s="16">
        <v>42781</v>
      </c>
      <c r="F15" s="19" t="s">
        <v>60</v>
      </c>
      <c r="G15" s="20" t="s">
        <v>59</v>
      </c>
      <c r="H15" s="20" t="s">
        <v>15</v>
      </c>
      <c r="I15" s="31">
        <v>23337</v>
      </c>
      <c r="J15" s="20" t="s">
        <v>27</v>
      </c>
      <c r="K15" s="25" t="s">
        <v>62</v>
      </c>
      <c r="L15" s="27" t="s">
        <v>38</v>
      </c>
      <c r="M15" s="23" t="s">
        <v>61</v>
      </c>
    </row>
    <row r="16" spans="1:13" s="18" customFormat="1" ht="48">
      <c r="A16" s="28">
        <v>9</v>
      </c>
      <c r="B16" s="16">
        <v>42802</v>
      </c>
      <c r="C16" s="16" t="s">
        <v>24</v>
      </c>
      <c r="D16" s="16">
        <v>42801</v>
      </c>
      <c r="E16" s="16">
        <v>42801</v>
      </c>
      <c r="F16" s="19" t="s">
        <v>64</v>
      </c>
      <c r="G16" s="20" t="s">
        <v>63</v>
      </c>
      <c r="H16" s="20" t="s">
        <v>15</v>
      </c>
      <c r="I16" s="31">
        <v>22566</v>
      </c>
      <c r="J16" s="20" t="s">
        <v>27</v>
      </c>
      <c r="K16" s="25" t="s">
        <v>62</v>
      </c>
      <c r="L16" s="25" t="s">
        <v>66</v>
      </c>
      <c r="M16" s="47" t="s">
        <v>65</v>
      </c>
    </row>
    <row r="17" spans="1:13" s="18" customFormat="1" ht="119.25" customHeight="1">
      <c r="A17" s="17">
        <v>10</v>
      </c>
      <c r="B17" s="16">
        <v>42830</v>
      </c>
      <c r="C17" s="29" t="s">
        <v>19</v>
      </c>
      <c r="D17" s="16">
        <v>42828</v>
      </c>
      <c r="E17" s="16">
        <v>42828</v>
      </c>
      <c r="F17" s="19" t="s">
        <v>67</v>
      </c>
      <c r="G17" s="20" t="s">
        <v>68</v>
      </c>
      <c r="H17" s="20" t="s">
        <v>15</v>
      </c>
      <c r="I17" s="31">
        <v>15959</v>
      </c>
      <c r="J17" s="20" t="s">
        <v>27</v>
      </c>
      <c r="K17" s="20"/>
      <c r="L17" s="20" t="s">
        <v>69</v>
      </c>
      <c r="M17" s="47" t="s">
        <v>70</v>
      </c>
    </row>
    <row r="18" spans="1:13" s="18" customFormat="1" ht="12">
      <c r="A18" s="28">
        <v>11</v>
      </c>
      <c r="B18" s="33">
        <v>42843</v>
      </c>
      <c r="C18" s="32" t="s">
        <v>24</v>
      </c>
      <c r="D18" s="33">
        <v>42838</v>
      </c>
      <c r="E18" s="33">
        <v>42838</v>
      </c>
      <c r="F18" s="32" t="s">
        <v>72</v>
      </c>
      <c r="G18" s="27" t="s">
        <v>71</v>
      </c>
      <c r="H18" s="32" t="s">
        <v>15</v>
      </c>
      <c r="I18" s="33">
        <v>13077</v>
      </c>
      <c r="J18" s="32" t="s">
        <v>27</v>
      </c>
      <c r="K18" s="32" t="s">
        <v>75</v>
      </c>
      <c r="L18" s="32" t="s">
        <v>74</v>
      </c>
      <c r="M18" s="47" t="s">
        <v>73</v>
      </c>
    </row>
    <row r="19" spans="1:13" s="18" customFormat="1" ht="60">
      <c r="A19" s="28">
        <v>12</v>
      </c>
      <c r="B19" s="16">
        <v>42844</v>
      </c>
      <c r="C19" s="29" t="s">
        <v>19</v>
      </c>
      <c r="D19" s="16">
        <v>42844</v>
      </c>
      <c r="E19" s="16">
        <v>42844</v>
      </c>
      <c r="F19" s="19" t="s">
        <v>76</v>
      </c>
      <c r="G19" s="20" t="s">
        <v>26</v>
      </c>
      <c r="H19" s="20" t="s">
        <v>15</v>
      </c>
      <c r="I19" s="24">
        <v>20846</v>
      </c>
      <c r="J19" s="20" t="s">
        <v>27</v>
      </c>
      <c r="K19" s="25"/>
      <c r="L19" s="20" t="s">
        <v>38</v>
      </c>
      <c r="M19" s="47" t="s">
        <v>77</v>
      </c>
    </row>
    <row r="20" spans="1:13" s="18" customFormat="1" ht="84">
      <c r="A20" s="17">
        <v>13</v>
      </c>
      <c r="B20" s="16">
        <v>42863</v>
      </c>
      <c r="C20" s="20" t="s">
        <v>21</v>
      </c>
      <c r="D20" s="16">
        <v>42863</v>
      </c>
      <c r="E20" s="16">
        <v>42863</v>
      </c>
      <c r="F20" s="19" t="s">
        <v>80</v>
      </c>
      <c r="G20" s="20" t="s">
        <v>26</v>
      </c>
      <c r="H20" s="20" t="s">
        <v>15</v>
      </c>
      <c r="I20" s="24">
        <v>34581</v>
      </c>
      <c r="J20" s="20" t="s">
        <v>78</v>
      </c>
      <c r="K20" s="20" t="s">
        <v>79</v>
      </c>
      <c r="L20" s="20" t="s">
        <v>38</v>
      </c>
      <c r="M20" s="47" t="s">
        <v>81</v>
      </c>
    </row>
    <row r="21" spans="1:13" s="18" customFormat="1" ht="78.75" customHeight="1">
      <c r="A21" s="28">
        <v>14</v>
      </c>
      <c r="B21" s="16">
        <v>42864</v>
      </c>
      <c r="C21" s="20" t="s">
        <v>23</v>
      </c>
      <c r="D21" s="16">
        <v>42863</v>
      </c>
      <c r="E21" s="16">
        <v>42863</v>
      </c>
      <c r="F21" s="19" t="s">
        <v>82</v>
      </c>
      <c r="G21" s="20" t="s">
        <v>63</v>
      </c>
      <c r="H21" s="20" t="s">
        <v>15</v>
      </c>
      <c r="I21" s="26">
        <v>24922</v>
      </c>
      <c r="J21" s="20" t="s">
        <v>27</v>
      </c>
      <c r="K21" s="20"/>
      <c r="L21" s="20" t="s">
        <v>38</v>
      </c>
      <c r="M21" s="47" t="s">
        <v>83</v>
      </c>
    </row>
    <row r="22" spans="1:13" s="18" customFormat="1" ht="33.75">
      <c r="A22" s="28">
        <v>15</v>
      </c>
      <c r="B22" s="33">
        <v>42870</v>
      </c>
      <c r="C22" s="32" t="s">
        <v>18</v>
      </c>
      <c r="D22" s="33">
        <v>42870</v>
      </c>
      <c r="E22" s="33">
        <v>42870</v>
      </c>
      <c r="F22" s="32" t="s">
        <v>84</v>
      </c>
      <c r="G22" s="32" t="s">
        <v>63</v>
      </c>
      <c r="H22" s="32" t="s">
        <v>15</v>
      </c>
      <c r="I22" s="33">
        <v>21398</v>
      </c>
      <c r="J22" s="32" t="s">
        <v>86</v>
      </c>
      <c r="K22" s="32" t="s">
        <v>85</v>
      </c>
      <c r="L22" s="20" t="s">
        <v>38</v>
      </c>
      <c r="M22" s="49" t="s">
        <v>87</v>
      </c>
    </row>
    <row r="23" spans="1:13" s="18" customFormat="1" ht="84">
      <c r="A23" s="17">
        <v>16</v>
      </c>
      <c r="B23" s="16">
        <v>42873</v>
      </c>
      <c r="C23" s="20" t="s">
        <v>19</v>
      </c>
      <c r="D23" s="16">
        <v>42872</v>
      </c>
      <c r="E23" s="16">
        <v>42872</v>
      </c>
      <c r="F23" s="19" t="s">
        <v>89</v>
      </c>
      <c r="G23" s="20" t="s">
        <v>26</v>
      </c>
      <c r="H23" s="20" t="s">
        <v>15</v>
      </c>
      <c r="I23" s="24">
        <v>16960</v>
      </c>
      <c r="J23" s="20" t="s">
        <v>27</v>
      </c>
      <c r="K23" s="20"/>
      <c r="L23" s="20" t="s">
        <v>88</v>
      </c>
      <c r="M23" s="47" t="s">
        <v>90</v>
      </c>
    </row>
    <row r="24" spans="1:13" ht="24">
      <c r="A24" s="28">
        <v>17</v>
      </c>
      <c r="B24" s="33">
        <v>42874</v>
      </c>
      <c r="C24" s="33" t="s">
        <v>22</v>
      </c>
      <c r="D24" s="33">
        <v>42874</v>
      </c>
      <c r="E24" s="33">
        <v>42874</v>
      </c>
      <c r="F24" s="55" t="s">
        <v>91</v>
      </c>
      <c r="G24" s="32" t="s">
        <v>71</v>
      </c>
      <c r="H24" s="32" t="s">
        <v>15</v>
      </c>
      <c r="I24" s="56">
        <v>15802</v>
      </c>
      <c r="J24" s="32" t="s">
        <v>27</v>
      </c>
      <c r="K24" s="32" t="s">
        <v>37</v>
      </c>
      <c r="L24" s="32" t="s">
        <v>37</v>
      </c>
      <c r="M24" s="67" t="s">
        <v>92</v>
      </c>
    </row>
    <row r="25" spans="1:13" s="18" customFormat="1" ht="36">
      <c r="A25" s="28">
        <v>18</v>
      </c>
      <c r="B25" s="68">
        <v>42890</v>
      </c>
      <c r="C25" s="69" t="s">
        <v>25</v>
      </c>
      <c r="D25" s="68">
        <v>42888</v>
      </c>
      <c r="E25" s="68">
        <v>42888</v>
      </c>
      <c r="F25" s="70" t="s">
        <v>93</v>
      </c>
      <c r="G25" s="69" t="s">
        <v>96</v>
      </c>
      <c r="H25" s="69" t="s">
        <v>15</v>
      </c>
      <c r="I25" s="71">
        <v>27685</v>
      </c>
      <c r="J25" s="69" t="s">
        <v>94</v>
      </c>
      <c r="K25" s="69" t="s">
        <v>47</v>
      </c>
      <c r="L25" s="72" t="s">
        <v>95</v>
      </c>
      <c r="M25" s="57" t="s">
        <v>97</v>
      </c>
    </row>
    <row r="26" spans="1:13" s="18" customFormat="1" ht="99" customHeight="1">
      <c r="A26" s="17">
        <v>19</v>
      </c>
      <c r="B26" s="33">
        <v>42900</v>
      </c>
      <c r="C26" s="32" t="s">
        <v>20</v>
      </c>
      <c r="D26" s="33">
        <v>42899</v>
      </c>
      <c r="E26" s="33">
        <v>42899</v>
      </c>
      <c r="F26" s="32" t="s">
        <v>98</v>
      </c>
      <c r="G26" s="32" t="s">
        <v>71</v>
      </c>
      <c r="H26" s="32" t="s">
        <v>15</v>
      </c>
      <c r="I26" s="33">
        <v>15627</v>
      </c>
      <c r="J26" s="32" t="s">
        <v>27</v>
      </c>
      <c r="K26" s="32" t="s">
        <v>99</v>
      </c>
      <c r="L26" s="32" t="s">
        <v>37</v>
      </c>
      <c r="M26" s="49" t="s">
        <v>100</v>
      </c>
    </row>
    <row r="27" spans="1:13" s="18" customFormat="1" ht="33.75">
      <c r="A27" s="28">
        <v>20</v>
      </c>
      <c r="B27" s="16">
        <v>42908</v>
      </c>
      <c r="C27" s="20" t="s">
        <v>25</v>
      </c>
      <c r="D27" s="16">
        <v>42907</v>
      </c>
      <c r="E27" s="16">
        <v>42907</v>
      </c>
      <c r="F27" s="19" t="s">
        <v>102</v>
      </c>
      <c r="G27" s="20" t="s">
        <v>103</v>
      </c>
      <c r="H27" s="20" t="s">
        <v>15</v>
      </c>
      <c r="I27" s="24">
        <v>30468</v>
      </c>
      <c r="J27" s="20" t="s">
        <v>101</v>
      </c>
      <c r="K27" s="20" t="s">
        <v>37</v>
      </c>
      <c r="L27" s="20" t="s">
        <v>38</v>
      </c>
      <c r="M27" s="49" t="s">
        <v>104</v>
      </c>
    </row>
    <row r="28" spans="1:13" s="18" customFormat="1" ht="60">
      <c r="A28" s="28">
        <v>21</v>
      </c>
      <c r="B28" s="16">
        <v>42908</v>
      </c>
      <c r="C28" s="20" t="s">
        <v>20</v>
      </c>
      <c r="D28" s="16">
        <v>42905</v>
      </c>
      <c r="E28" s="16">
        <v>42905</v>
      </c>
      <c r="F28" s="19" t="s">
        <v>106</v>
      </c>
      <c r="G28" s="20" t="s">
        <v>108</v>
      </c>
      <c r="H28" s="20" t="s">
        <v>15</v>
      </c>
      <c r="I28" s="26">
        <v>18918</v>
      </c>
      <c r="J28" s="20" t="s">
        <v>105</v>
      </c>
      <c r="K28" s="20" t="s">
        <v>75</v>
      </c>
      <c r="L28" s="20" t="s">
        <v>109</v>
      </c>
      <c r="M28" s="47" t="s">
        <v>107</v>
      </c>
    </row>
    <row r="29" spans="1:13" s="18" customFormat="1" ht="84">
      <c r="A29" s="17">
        <v>22</v>
      </c>
      <c r="B29" s="16">
        <v>42919</v>
      </c>
      <c r="C29" s="20" t="s">
        <v>23</v>
      </c>
      <c r="D29" s="16">
        <v>42919</v>
      </c>
      <c r="E29" s="16">
        <v>42919</v>
      </c>
      <c r="F29" s="19" t="s">
        <v>23</v>
      </c>
      <c r="G29" s="20" t="s">
        <v>110</v>
      </c>
      <c r="H29" s="20" t="s">
        <v>15</v>
      </c>
      <c r="I29" s="26">
        <v>32581</v>
      </c>
      <c r="J29" s="20" t="s">
        <v>105</v>
      </c>
      <c r="K29" s="20" t="s">
        <v>112</v>
      </c>
      <c r="L29" s="20" t="s">
        <v>31</v>
      </c>
      <c r="M29" s="47" t="s">
        <v>111</v>
      </c>
    </row>
    <row r="30" spans="1:13" s="18" customFormat="1" ht="33.75">
      <c r="A30" s="28">
        <v>23</v>
      </c>
      <c r="B30" s="16">
        <v>42935</v>
      </c>
      <c r="C30" s="20" t="s">
        <v>24</v>
      </c>
      <c r="D30" s="16">
        <v>42934</v>
      </c>
      <c r="E30" s="16">
        <v>42934</v>
      </c>
      <c r="F30" s="19" t="s">
        <v>113</v>
      </c>
      <c r="G30" s="20" t="s">
        <v>110</v>
      </c>
      <c r="H30" s="20" t="s">
        <v>15</v>
      </c>
      <c r="I30" s="26">
        <v>12847</v>
      </c>
      <c r="J30" s="20" t="s">
        <v>27</v>
      </c>
      <c r="K30" s="20" t="s">
        <v>112</v>
      </c>
      <c r="L30" s="20" t="s">
        <v>31</v>
      </c>
      <c r="M30" s="47" t="s">
        <v>114</v>
      </c>
    </row>
    <row r="31" spans="1:13" s="18" customFormat="1" ht="48">
      <c r="A31" s="28">
        <v>24</v>
      </c>
      <c r="B31" s="16">
        <v>42935</v>
      </c>
      <c r="C31" s="20" t="s">
        <v>21</v>
      </c>
      <c r="D31" s="16">
        <v>42934</v>
      </c>
      <c r="E31" s="16">
        <v>42934</v>
      </c>
      <c r="F31" s="19" t="s">
        <v>117</v>
      </c>
      <c r="G31" s="20" t="s">
        <v>110</v>
      </c>
      <c r="H31" s="20" t="s">
        <v>15</v>
      </c>
      <c r="I31" s="73">
        <v>24573</v>
      </c>
      <c r="J31" s="20" t="s">
        <v>115</v>
      </c>
      <c r="K31" s="20" t="s">
        <v>37</v>
      </c>
      <c r="L31" s="20" t="s">
        <v>116</v>
      </c>
      <c r="M31" s="74" t="s">
        <v>118</v>
      </c>
    </row>
    <row r="32" spans="1:13" s="18" customFormat="1" ht="36">
      <c r="A32" s="17">
        <v>25</v>
      </c>
      <c r="B32" s="16">
        <v>42940</v>
      </c>
      <c r="C32" s="20" t="s">
        <v>23</v>
      </c>
      <c r="D32" s="16">
        <v>42938</v>
      </c>
      <c r="E32" s="16">
        <v>42938</v>
      </c>
      <c r="F32" s="19" t="s">
        <v>119</v>
      </c>
      <c r="G32" s="20" t="s">
        <v>63</v>
      </c>
      <c r="H32" s="20" t="s">
        <v>15</v>
      </c>
      <c r="I32" s="24">
        <v>23766</v>
      </c>
      <c r="J32" s="20" t="s">
        <v>27</v>
      </c>
      <c r="K32" s="20" t="s">
        <v>121</v>
      </c>
      <c r="L32" s="74" t="s">
        <v>38</v>
      </c>
      <c r="M32" s="74" t="s">
        <v>120</v>
      </c>
    </row>
    <row r="33" spans="1:13" s="18" customFormat="1" ht="72">
      <c r="A33" s="28">
        <v>26</v>
      </c>
      <c r="B33" s="16">
        <v>42944</v>
      </c>
      <c r="C33" s="20" t="s">
        <v>20</v>
      </c>
      <c r="D33" s="16">
        <v>42941</v>
      </c>
      <c r="E33" s="16">
        <v>42941</v>
      </c>
      <c r="F33" s="19" t="s">
        <v>122</v>
      </c>
      <c r="G33" s="20" t="s">
        <v>63</v>
      </c>
      <c r="H33" s="20" t="s">
        <v>15</v>
      </c>
      <c r="I33" s="24">
        <v>28554</v>
      </c>
      <c r="J33" s="20" t="s">
        <v>27</v>
      </c>
      <c r="K33" s="20" t="s">
        <v>47</v>
      </c>
      <c r="L33" s="74" t="s">
        <v>38</v>
      </c>
      <c r="M33" s="47" t="s">
        <v>123</v>
      </c>
    </row>
    <row r="34" spans="1:13" s="18" customFormat="1" ht="45">
      <c r="A34" s="28">
        <v>27</v>
      </c>
      <c r="B34" s="16">
        <v>42947</v>
      </c>
      <c r="C34" s="19" t="s">
        <v>18</v>
      </c>
      <c r="D34" s="16">
        <v>42894</v>
      </c>
      <c r="E34" s="16">
        <v>42945</v>
      </c>
      <c r="F34" s="19" t="s">
        <v>125</v>
      </c>
      <c r="G34" s="32" t="s">
        <v>124</v>
      </c>
      <c r="H34" s="20" t="s">
        <v>15</v>
      </c>
      <c r="I34" s="24">
        <v>20166</v>
      </c>
      <c r="J34" s="20" t="s">
        <v>27</v>
      </c>
      <c r="K34" s="20"/>
      <c r="L34" s="74" t="s">
        <v>38</v>
      </c>
      <c r="M34" s="47" t="s">
        <v>126</v>
      </c>
    </row>
    <row r="35" spans="1:13" s="18" customFormat="1" ht="36">
      <c r="A35" s="17">
        <v>28</v>
      </c>
      <c r="B35" s="16">
        <v>42950</v>
      </c>
      <c r="C35" s="20" t="s">
        <v>18</v>
      </c>
      <c r="D35" s="16">
        <v>42950</v>
      </c>
      <c r="E35" s="16">
        <v>42950</v>
      </c>
      <c r="F35" s="19" t="s">
        <v>127</v>
      </c>
      <c r="G35" s="20" t="s">
        <v>110</v>
      </c>
      <c r="H35" s="20" t="s">
        <v>15</v>
      </c>
      <c r="I35" s="24">
        <v>32432</v>
      </c>
      <c r="J35" s="20" t="s">
        <v>27</v>
      </c>
      <c r="K35" s="20"/>
      <c r="L35" s="74" t="s">
        <v>38</v>
      </c>
      <c r="M35" s="47" t="s">
        <v>128</v>
      </c>
    </row>
    <row r="36" spans="1:13" s="35" customFormat="1" ht="45">
      <c r="A36" s="34">
        <v>29</v>
      </c>
      <c r="B36" s="16">
        <v>42961</v>
      </c>
      <c r="C36" s="20" t="s">
        <v>19</v>
      </c>
      <c r="D36" s="16">
        <v>42957</v>
      </c>
      <c r="E36" s="16">
        <v>42957</v>
      </c>
      <c r="F36" s="20" t="s">
        <v>129</v>
      </c>
      <c r="G36" s="20" t="s">
        <v>26</v>
      </c>
      <c r="H36" s="20" t="s">
        <v>15</v>
      </c>
      <c r="I36" s="16">
        <v>22994</v>
      </c>
      <c r="J36" s="20" t="s">
        <v>27</v>
      </c>
      <c r="K36" s="20"/>
      <c r="L36" s="74" t="s">
        <v>38</v>
      </c>
      <c r="M36" s="51" t="s">
        <v>130</v>
      </c>
    </row>
    <row r="37" spans="1:13" s="18" customFormat="1" ht="36">
      <c r="A37" s="28">
        <v>30</v>
      </c>
      <c r="B37" s="16">
        <v>42979</v>
      </c>
      <c r="C37" s="20" t="s">
        <v>23</v>
      </c>
      <c r="D37" s="16">
        <v>42979</v>
      </c>
      <c r="E37" s="16">
        <v>42979</v>
      </c>
      <c r="F37" s="19" t="s">
        <v>139</v>
      </c>
      <c r="G37" s="20" t="s">
        <v>26</v>
      </c>
      <c r="H37" s="20" t="s">
        <v>15</v>
      </c>
      <c r="I37" s="24">
        <v>30325</v>
      </c>
      <c r="J37" s="20" t="s">
        <v>27</v>
      </c>
      <c r="K37" s="20"/>
      <c r="L37" s="74" t="s">
        <v>38</v>
      </c>
      <c r="M37" s="47" t="s">
        <v>131</v>
      </c>
    </row>
    <row r="38" spans="1:13" s="18" customFormat="1" ht="36">
      <c r="A38" s="17">
        <v>31</v>
      </c>
      <c r="B38" s="16">
        <v>42977</v>
      </c>
      <c r="C38" s="20" t="s">
        <v>24</v>
      </c>
      <c r="D38" s="16">
        <v>42879</v>
      </c>
      <c r="E38" s="16">
        <v>42879</v>
      </c>
      <c r="F38" s="19" t="s">
        <v>134</v>
      </c>
      <c r="G38" s="20" t="s">
        <v>135</v>
      </c>
      <c r="H38" s="20" t="s">
        <v>15</v>
      </c>
      <c r="I38" s="26">
        <v>27611</v>
      </c>
      <c r="J38" s="20" t="s">
        <v>27</v>
      </c>
      <c r="K38" s="25"/>
      <c r="L38" s="20" t="s">
        <v>132</v>
      </c>
      <c r="M38" s="47" t="s">
        <v>133</v>
      </c>
    </row>
    <row r="39" spans="1:13" s="18" customFormat="1" ht="45">
      <c r="A39" s="28">
        <v>32</v>
      </c>
      <c r="B39" s="16">
        <v>42984</v>
      </c>
      <c r="C39" s="20" t="s">
        <v>19</v>
      </c>
      <c r="D39" s="16">
        <v>42984</v>
      </c>
      <c r="E39" s="16">
        <v>42984</v>
      </c>
      <c r="F39" s="19" t="s">
        <v>137</v>
      </c>
      <c r="G39" s="20" t="s">
        <v>26</v>
      </c>
      <c r="H39" s="20" t="s">
        <v>15</v>
      </c>
      <c r="I39" s="26">
        <v>27316</v>
      </c>
      <c r="J39" s="20" t="s">
        <v>136</v>
      </c>
      <c r="K39" s="20"/>
      <c r="L39" s="75" t="s">
        <v>38</v>
      </c>
      <c r="M39" s="51" t="s">
        <v>138</v>
      </c>
    </row>
    <row r="40" spans="1:13" s="18" customFormat="1" ht="72">
      <c r="A40" s="34">
        <v>33</v>
      </c>
      <c r="B40" s="16">
        <v>42989</v>
      </c>
      <c r="C40" s="20" t="s">
        <v>19</v>
      </c>
      <c r="D40" s="16">
        <v>42989</v>
      </c>
      <c r="E40" s="16">
        <v>42989</v>
      </c>
      <c r="F40" s="19" t="s">
        <v>140</v>
      </c>
      <c r="G40" s="20" t="s">
        <v>63</v>
      </c>
      <c r="H40" s="20" t="s">
        <v>15</v>
      </c>
      <c r="I40" s="26">
        <v>33121</v>
      </c>
      <c r="J40" s="20" t="s">
        <v>141</v>
      </c>
      <c r="K40" s="20"/>
      <c r="L40" s="20" t="s">
        <v>132</v>
      </c>
      <c r="M40" s="47" t="s">
        <v>142</v>
      </c>
    </row>
    <row r="41" spans="1:13" s="18" customFormat="1" ht="63" customHeight="1">
      <c r="A41" s="34">
        <v>34</v>
      </c>
      <c r="B41" s="16">
        <v>42993</v>
      </c>
      <c r="C41" s="20" t="s">
        <v>19</v>
      </c>
      <c r="D41" s="16">
        <v>42993</v>
      </c>
      <c r="E41" s="16">
        <v>42993</v>
      </c>
      <c r="F41" s="19" t="s">
        <v>144</v>
      </c>
      <c r="G41" s="20" t="s">
        <v>26</v>
      </c>
      <c r="H41" s="20" t="s">
        <v>15</v>
      </c>
      <c r="I41" s="24">
        <v>20944</v>
      </c>
      <c r="J41" s="20" t="s">
        <v>27</v>
      </c>
      <c r="K41" s="20"/>
      <c r="L41" s="20" t="s">
        <v>143</v>
      </c>
      <c r="M41" s="47" t="s">
        <v>145</v>
      </c>
    </row>
    <row r="42" spans="1:13" s="18" customFormat="1" ht="45">
      <c r="A42" s="34">
        <v>35</v>
      </c>
      <c r="B42" s="16">
        <v>43003</v>
      </c>
      <c r="C42" s="20" t="s">
        <v>19</v>
      </c>
      <c r="D42" s="16">
        <v>43000</v>
      </c>
      <c r="E42" s="16">
        <v>43002</v>
      </c>
      <c r="F42" s="19" t="s">
        <v>140</v>
      </c>
      <c r="G42" s="20" t="s">
        <v>63</v>
      </c>
      <c r="H42" s="20" t="s">
        <v>15</v>
      </c>
      <c r="I42" s="24">
        <v>20197</v>
      </c>
      <c r="J42" s="20" t="s">
        <v>27</v>
      </c>
      <c r="K42" s="20"/>
      <c r="L42" s="20" t="s">
        <v>37</v>
      </c>
      <c r="M42" s="47" t="s">
        <v>146</v>
      </c>
    </row>
    <row r="43" spans="1:13" s="18" customFormat="1" ht="24">
      <c r="A43" s="34">
        <v>36</v>
      </c>
      <c r="B43" s="16">
        <v>43026</v>
      </c>
      <c r="C43" s="20" t="s">
        <v>22</v>
      </c>
      <c r="D43" s="16">
        <v>43025</v>
      </c>
      <c r="E43" s="16">
        <v>43025</v>
      </c>
      <c r="F43" s="19" t="s">
        <v>147</v>
      </c>
      <c r="G43" s="20" t="s">
        <v>71</v>
      </c>
      <c r="H43" s="20" t="s">
        <v>15</v>
      </c>
      <c r="I43" s="24">
        <v>13963</v>
      </c>
      <c r="J43" s="20" t="s">
        <v>27</v>
      </c>
      <c r="K43" s="20" t="s">
        <v>149</v>
      </c>
      <c r="L43" s="20"/>
      <c r="M43" s="47" t="s">
        <v>148</v>
      </c>
    </row>
    <row r="44" spans="1:13" s="18" customFormat="1" ht="120">
      <c r="A44" s="34">
        <v>37</v>
      </c>
      <c r="B44" s="16">
        <v>43033</v>
      </c>
      <c r="C44" s="20" t="s">
        <v>24</v>
      </c>
      <c r="D44" s="16">
        <v>43021</v>
      </c>
      <c r="E44" s="16">
        <v>43021</v>
      </c>
      <c r="F44" s="19" t="s">
        <v>150</v>
      </c>
      <c r="G44" s="20" t="s">
        <v>26</v>
      </c>
      <c r="H44" s="20" t="s">
        <v>15</v>
      </c>
      <c r="I44" s="24">
        <v>13516</v>
      </c>
      <c r="J44" s="20" t="s">
        <v>27</v>
      </c>
      <c r="K44" s="20"/>
      <c r="L44" s="20" t="s">
        <v>143</v>
      </c>
      <c r="M44" s="47" t="s">
        <v>154</v>
      </c>
    </row>
    <row r="45" spans="1:13" s="18" customFormat="1" ht="24">
      <c r="A45" s="34">
        <v>38</v>
      </c>
      <c r="B45" s="16">
        <v>43034</v>
      </c>
      <c r="C45" s="20" t="s">
        <v>25</v>
      </c>
      <c r="D45" s="16">
        <v>43033</v>
      </c>
      <c r="E45" s="16">
        <v>43033</v>
      </c>
      <c r="F45" s="19" t="s">
        <v>151</v>
      </c>
      <c r="G45" s="20" t="s">
        <v>152</v>
      </c>
      <c r="H45" s="20" t="s">
        <v>15</v>
      </c>
      <c r="I45" s="24">
        <v>34395</v>
      </c>
      <c r="J45" s="20" t="s">
        <v>27</v>
      </c>
      <c r="K45" s="20"/>
      <c r="L45" s="20" t="s">
        <v>37</v>
      </c>
      <c r="M45" s="76" t="s">
        <v>153</v>
      </c>
    </row>
    <row r="46" spans="1:13" s="18" customFormat="1" ht="36">
      <c r="A46" s="34">
        <v>39</v>
      </c>
      <c r="B46" s="16">
        <v>43042</v>
      </c>
      <c r="C46" s="20" t="s">
        <v>25</v>
      </c>
      <c r="D46" s="16">
        <v>43041</v>
      </c>
      <c r="E46" s="16">
        <v>43041</v>
      </c>
      <c r="F46" s="19" t="s">
        <v>156</v>
      </c>
      <c r="G46" s="20" t="s">
        <v>63</v>
      </c>
      <c r="H46" s="20" t="s">
        <v>15</v>
      </c>
      <c r="I46" s="24">
        <v>22853</v>
      </c>
      <c r="J46" s="20" t="s">
        <v>27</v>
      </c>
      <c r="K46" s="20"/>
      <c r="L46" s="20"/>
      <c r="M46" s="77" t="s">
        <v>155</v>
      </c>
    </row>
    <row r="47" spans="1:13" s="18" customFormat="1" ht="36">
      <c r="A47" s="17">
        <v>40</v>
      </c>
      <c r="B47" s="33">
        <v>43045</v>
      </c>
      <c r="C47" s="32" t="s">
        <v>22</v>
      </c>
      <c r="D47" s="33">
        <v>43039</v>
      </c>
      <c r="E47" s="33">
        <v>43039</v>
      </c>
      <c r="F47" s="55" t="s">
        <v>158</v>
      </c>
      <c r="G47" s="32" t="s">
        <v>26</v>
      </c>
      <c r="H47" s="32" t="s">
        <v>15</v>
      </c>
      <c r="I47" s="56">
        <v>27738</v>
      </c>
      <c r="J47" s="32" t="s">
        <v>157</v>
      </c>
      <c r="K47" s="32" t="s">
        <v>62</v>
      </c>
      <c r="L47" s="32" t="s">
        <v>38</v>
      </c>
      <c r="M47" s="57" t="s">
        <v>159</v>
      </c>
    </row>
    <row r="48" spans="1:13" s="18" customFormat="1" ht="72">
      <c r="A48" s="34">
        <v>41</v>
      </c>
      <c r="B48" s="16">
        <v>43045</v>
      </c>
      <c r="C48" s="20" t="s">
        <v>24</v>
      </c>
      <c r="D48" s="16">
        <v>43043</v>
      </c>
      <c r="E48" s="16">
        <v>43043</v>
      </c>
      <c r="F48" s="19" t="s">
        <v>160</v>
      </c>
      <c r="G48" s="20" t="s">
        <v>63</v>
      </c>
      <c r="H48" s="20" t="s">
        <v>15</v>
      </c>
      <c r="I48" s="33">
        <v>24912</v>
      </c>
      <c r="J48" s="20" t="s">
        <v>27</v>
      </c>
      <c r="K48" s="25"/>
      <c r="L48" s="20" t="s">
        <v>37</v>
      </c>
      <c r="M48" s="52" t="s">
        <v>161</v>
      </c>
    </row>
    <row r="49" spans="1:13" s="18" customFormat="1" ht="45">
      <c r="A49" s="34">
        <v>42</v>
      </c>
      <c r="B49" s="16">
        <v>43047</v>
      </c>
      <c r="C49" s="20" t="s">
        <v>23</v>
      </c>
      <c r="D49" s="16">
        <v>43047</v>
      </c>
      <c r="E49" s="16">
        <v>43047</v>
      </c>
      <c r="F49" s="19" t="s">
        <v>162</v>
      </c>
      <c r="G49" s="20" t="s">
        <v>163</v>
      </c>
      <c r="H49" s="20" t="s">
        <v>15</v>
      </c>
      <c r="I49" s="33">
        <v>25788</v>
      </c>
      <c r="J49" s="20" t="s">
        <v>27</v>
      </c>
      <c r="K49" s="20"/>
      <c r="L49" s="20" t="s">
        <v>74</v>
      </c>
      <c r="M49" s="52" t="s">
        <v>164</v>
      </c>
    </row>
    <row r="50" spans="1:13" s="18" customFormat="1" ht="36">
      <c r="A50" s="34">
        <v>43</v>
      </c>
      <c r="B50" s="16">
        <v>43048</v>
      </c>
      <c r="C50" s="20" t="s">
        <v>24</v>
      </c>
      <c r="D50" s="16">
        <v>43035</v>
      </c>
      <c r="E50" s="16">
        <v>43035</v>
      </c>
      <c r="F50" s="19" t="s">
        <v>166</v>
      </c>
      <c r="G50" s="20" t="s">
        <v>71</v>
      </c>
      <c r="H50" s="20" t="s">
        <v>15</v>
      </c>
      <c r="I50" s="24">
        <v>24221</v>
      </c>
      <c r="J50" s="20" t="s">
        <v>167</v>
      </c>
      <c r="K50" s="20"/>
      <c r="L50" s="20" t="s">
        <v>38</v>
      </c>
      <c r="M50" s="52" t="s">
        <v>165</v>
      </c>
    </row>
    <row r="51" spans="1:13" s="18" customFormat="1" ht="12">
      <c r="A51" s="34">
        <v>44</v>
      </c>
      <c r="B51" s="16"/>
      <c r="C51" s="20"/>
      <c r="D51" s="16"/>
      <c r="E51" s="16"/>
      <c r="F51" s="19"/>
      <c r="G51" s="20"/>
      <c r="H51" s="20"/>
      <c r="I51" s="26"/>
      <c r="J51" s="20"/>
      <c r="K51" s="20"/>
      <c r="L51" s="20"/>
      <c r="M51" s="52"/>
    </row>
    <row r="52" spans="1:13" s="18" customFormat="1" ht="16.5" customHeight="1">
      <c r="A52" s="34">
        <v>45</v>
      </c>
      <c r="B52" s="16"/>
      <c r="C52" s="20"/>
      <c r="D52" s="16"/>
      <c r="E52" s="16"/>
      <c r="F52" s="19"/>
      <c r="G52" s="20"/>
      <c r="H52" s="16"/>
      <c r="I52" s="24"/>
      <c r="J52" s="20"/>
      <c r="K52" s="20"/>
      <c r="L52" s="20"/>
      <c r="M52" s="47"/>
    </row>
    <row r="53" spans="1:13" s="18" customFormat="1" ht="12">
      <c r="A53" s="34">
        <v>46</v>
      </c>
      <c r="B53" s="16"/>
      <c r="C53" s="20"/>
      <c r="D53" s="16"/>
      <c r="E53" s="16"/>
      <c r="F53" s="19"/>
      <c r="G53" s="20"/>
      <c r="H53" s="20"/>
      <c r="I53" s="24"/>
      <c r="J53" s="20"/>
      <c r="K53" s="20"/>
      <c r="L53" s="20"/>
      <c r="M53" s="47"/>
    </row>
    <row r="54" spans="1:13" s="18" customFormat="1" ht="12">
      <c r="A54" s="34">
        <v>47</v>
      </c>
      <c r="B54" s="16"/>
      <c r="C54" s="20"/>
      <c r="D54" s="16"/>
      <c r="E54" s="16"/>
      <c r="F54" s="19"/>
      <c r="G54" s="20"/>
      <c r="H54" s="20"/>
      <c r="I54" s="24"/>
      <c r="J54" s="20"/>
      <c r="K54" s="20"/>
      <c r="L54" s="20"/>
      <c r="M54" s="47"/>
    </row>
    <row r="55" spans="1:13" s="18" customFormat="1" ht="12">
      <c r="A55" s="34">
        <v>48</v>
      </c>
      <c r="B55" s="16"/>
      <c r="C55" s="20"/>
      <c r="D55" s="16"/>
      <c r="E55" s="16"/>
      <c r="F55" s="19"/>
      <c r="G55" s="20"/>
      <c r="H55" s="20"/>
      <c r="I55" s="24"/>
      <c r="J55" s="20"/>
      <c r="K55" s="20"/>
      <c r="L55" s="20"/>
      <c r="M55" s="47"/>
    </row>
    <row r="56" spans="1:13" s="18" customFormat="1" ht="12">
      <c r="A56" s="34">
        <v>49</v>
      </c>
      <c r="B56" s="16"/>
      <c r="C56" s="20"/>
      <c r="D56" s="16"/>
      <c r="E56" s="16"/>
      <c r="F56" s="19"/>
      <c r="G56" s="20"/>
      <c r="H56" s="20"/>
      <c r="I56" s="24"/>
      <c r="J56" s="20"/>
      <c r="K56" s="20"/>
      <c r="L56" s="20"/>
      <c r="M56" s="47"/>
    </row>
    <row r="57" spans="1:13" s="18" customFormat="1" ht="12">
      <c r="A57" s="34">
        <v>50</v>
      </c>
      <c r="B57" s="16"/>
      <c r="C57" s="20"/>
      <c r="D57" s="16"/>
      <c r="E57" s="16"/>
      <c r="F57" s="19"/>
      <c r="G57" s="20"/>
      <c r="H57" s="20"/>
      <c r="I57" s="24"/>
      <c r="J57" s="20"/>
      <c r="K57" s="20"/>
      <c r="L57" s="20"/>
      <c r="M57" s="47"/>
    </row>
    <row r="58" spans="1:13" s="18" customFormat="1" ht="12">
      <c r="A58" s="34">
        <v>51</v>
      </c>
      <c r="B58" s="16"/>
      <c r="C58" s="20"/>
      <c r="D58" s="16"/>
      <c r="E58" s="16"/>
      <c r="F58" s="19"/>
      <c r="G58" s="20"/>
      <c r="H58" s="20"/>
      <c r="I58" s="24"/>
      <c r="J58" s="20"/>
      <c r="K58" s="20"/>
      <c r="L58" s="20"/>
      <c r="M58" s="47"/>
    </row>
    <row r="59" spans="1:13" s="18" customFormat="1" ht="12">
      <c r="A59" s="34">
        <v>52</v>
      </c>
      <c r="B59" s="16"/>
      <c r="C59" s="20"/>
      <c r="D59" s="16"/>
      <c r="E59" s="16"/>
      <c r="F59" s="19"/>
      <c r="G59" s="20"/>
      <c r="H59" s="20"/>
      <c r="I59" s="24"/>
      <c r="J59" s="20"/>
      <c r="K59" s="20"/>
      <c r="L59" s="20"/>
      <c r="M59" s="47"/>
    </row>
    <row r="60" spans="1:13" s="18" customFormat="1" ht="12">
      <c r="A60" s="34">
        <v>53</v>
      </c>
      <c r="B60" s="16"/>
      <c r="C60" s="20"/>
      <c r="D60" s="16"/>
      <c r="E60" s="16"/>
      <c r="F60" s="19"/>
      <c r="G60" s="20"/>
      <c r="H60" s="20"/>
      <c r="I60" s="24"/>
      <c r="J60" s="20"/>
      <c r="K60" s="20"/>
      <c r="L60" s="20"/>
      <c r="M60" s="47"/>
    </row>
    <row r="61" spans="1:13" s="18" customFormat="1" ht="12">
      <c r="A61" s="34">
        <v>54</v>
      </c>
      <c r="B61" s="16"/>
      <c r="C61" s="20"/>
      <c r="D61" s="16"/>
      <c r="E61" s="16"/>
      <c r="F61" s="19"/>
      <c r="G61" s="20"/>
      <c r="H61" s="20"/>
      <c r="I61" s="24"/>
      <c r="J61" s="20"/>
      <c r="K61" s="20"/>
      <c r="L61" s="20"/>
      <c r="M61" s="47"/>
    </row>
    <row r="62" spans="1:13" s="18" customFormat="1" ht="12">
      <c r="A62" s="34">
        <v>55</v>
      </c>
      <c r="B62" s="16"/>
      <c r="C62" s="20"/>
      <c r="D62" s="16"/>
      <c r="E62" s="16"/>
      <c r="F62" s="19"/>
      <c r="G62" s="20"/>
      <c r="H62" s="20"/>
      <c r="I62" s="26"/>
      <c r="J62" s="20"/>
      <c r="K62" s="20"/>
      <c r="L62" s="20"/>
      <c r="M62" s="47"/>
    </row>
    <row r="63" spans="1:13" s="18" customFormat="1" ht="18" customHeight="1">
      <c r="A63" s="34">
        <v>56</v>
      </c>
      <c r="B63" s="16"/>
      <c r="C63" s="20"/>
      <c r="D63" s="16"/>
      <c r="E63" s="16"/>
      <c r="F63" s="19"/>
      <c r="G63" s="20"/>
      <c r="H63" s="20"/>
      <c r="I63" s="24"/>
      <c r="J63" s="20"/>
      <c r="K63" s="20"/>
      <c r="L63" s="20"/>
      <c r="M63" s="53"/>
    </row>
    <row r="64" spans="1:13" s="18" customFormat="1" ht="12">
      <c r="A64" s="34">
        <v>57</v>
      </c>
      <c r="B64" s="16"/>
      <c r="C64" s="20"/>
      <c r="D64" s="16"/>
      <c r="E64" s="16"/>
      <c r="F64" s="19"/>
      <c r="G64" s="20"/>
      <c r="H64" s="20"/>
      <c r="I64" s="26"/>
      <c r="J64" s="20"/>
      <c r="K64" s="20"/>
      <c r="L64" s="20"/>
      <c r="M64" s="53"/>
    </row>
    <row r="65" spans="1:13" s="18" customFormat="1" ht="12">
      <c r="A65" s="34">
        <v>58</v>
      </c>
      <c r="B65" s="16"/>
      <c r="C65" s="20"/>
      <c r="D65" s="16"/>
      <c r="E65" s="16"/>
      <c r="F65" s="19"/>
      <c r="G65" s="20"/>
      <c r="H65" s="20"/>
      <c r="I65" s="26"/>
      <c r="J65" s="20"/>
      <c r="K65" s="20"/>
      <c r="L65" s="20"/>
      <c r="M65" s="53"/>
    </row>
    <row r="66" spans="1:13" s="18" customFormat="1" ht="12">
      <c r="A66" s="34">
        <v>59</v>
      </c>
      <c r="B66" s="16"/>
      <c r="C66" s="20"/>
      <c r="D66" s="16"/>
      <c r="E66" s="16"/>
      <c r="F66" s="19"/>
      <c r="G66" s="20"/>
      <c r="H66" s="20"/>
      <c r="I66" s="24"/>
      <c r="J66" s="20"/>
      <c r="K66" s="20"/>
      <c r="L66" s="20"/>
      <c r="M66" s="53"/>
    </row>
    <row r="67" spans="1:13" s="18" customFormat="1" ht="12">
      <c r="A67" s="34">
        <v>60</v>
      </c>
      <c r="B67" s="16"/>
      <c r="C67" s="20"/>
      <c r="D67" s="16"/>
      <c r="E67" s="16"/>
      <c r="F67" s="19"/>
      <c r="G67" s="20"/>
      <c r="H67" s="20"/>
      <c r="I67" s="24"/>
      <c r="J67" s="20"/>
      <c r="K67" s="20"/>
      <c r="L67" s="20"/>
      <c r="M67" s="53"/>
    </row>
    <row r="68" ht="12">
      <c r="M68" s="50"/>
    </row>
    <row r="69" ht="12">
      <c r="M69" s="50"/>
    </row>
    <row r="70" ht="12">
      <c r="M70" s="50"/>
    </row>
    <row r="71" ht="12">
      <c r="M71" s="50"/>
    </row>
    <row r="72" spans="1:13" s="66" customFormat="1" ht="14.25" customHeight="1">
      <c r="A72" s="59"/>
      <c r="B72" s="60"/>
      <c r="C72" s="61"/>
      <c r="D72" s="60"/>
      <c r="E72" s="60"/>
      <c r="F72" s="62"/>
      <c r="G72" s="61"/>
      <c r="H72" s="61"/>
      <c r="I72" s="63"/>
      <c r="J72" s="61"/>
      <c r="K72" s="64"/>
      <c r="L72" s="64"/>
      <c r="M72" s="65"/>
    </row>
  </sheetData>
  <sheetProtection/>
  <autoFilter ref="A7:M67">
    <sortState ref="A8:M72">
      <sortCondition sortBy="value" ref="A8:A72"/>
    </sortState>
  </autoFilter>
  <mergeCells count="6">
    <mergeCell ref="A1:M1"/>
    <mergeCell ref="A4:M4"/>
    <mergeCell ref="A6:M6"/>
    <mergeCell ref="A3:M3"/>
    <mergeCell ref="A5:M5"/>
    <mergeCell ref="A2:M2"/>
  </mergeCells>
  <printOptions horizontalCentered="1"/>
  <pageMargins left="0.1968503937007874" right="0.1968503937007874" top="0.35433070866141736" bottom="0.4724409448818898" header="0.31496062992125984" footer="0.31496062992125984"/>
  <pageSetup fitToHeight="0" horizontalDpi="600" verticalDpi="600" orientation="landscape" paperSize="8" scale="70" r:id="rId1"/>
  <headerFooter alignWithMargins="0">
    <oddFooter>&amp;Ln.c.: non comunicato</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32"/>
  <sheetViews>
    <sheetView zoomScale="75" zoomScaleNormal="75" zoomScalePageLayoutView="0" workbookViewId="0" topLeftCell="A1">
      <selection activeCell="C31" sqref="C31"/>
    </sheetView>
  </sheetViews>
  <sheetFormatPr defaultColWidth="9.140625" defaultRowHeight="12.75"/>
  <cols>
    <col min="2" max="2" width="53.00390625" style="4" customWidth="1"/>
    <col min="3" max="3" width="41.00390625" style="4" customWidth="1"/>
    <col min="4" max="4" width="25.7109375" style="0" customWidth="1"/>
  </cols>
  <sheetData>
    <row r="1" spans="2:3" s="2" customFormat="1" ht="51.75" customHeight="1">
      <c r="B1" s="90" t="s">
        <v>35</v>
      </c>
      <c r="C1" s="90"/>
    </row>
    <row r="2" spans="2:4" ht="27" customHeight="1">
      <c r="B2" s="91">
        <v>43049</v>
      </c>
      <c r="C2" s="92"/>
      <c r="D2" s="2"/>
    </row>
    <row r="3" spans="2:3" ht="6" customHeight="1" thickBot="1">
      <c r="B3" s="5"/>
      <c r="C3" s="5"/>
    </row>
    <row r="4" spans="2:4" ht="30.75" customHeight="1" thickBot="1">
      <c r="B4" s="36" t="s">
        <v>17</v>
      </c>
      <c r="C4" s="41" t="s">
        <v>2</v>
      </c>
      <c r="D4" s="3"/>
    </row>
    <row r="5" spans="2:3" ht="19.5" customHeight="1">
      <c r="B5" s="37" t="s">
        <v>23</v>
      </c>
      <c r="C5" s="42">
        <f>COUNTIF('2017'!$C$8:$C$67,"BERGAMO")</f>
        <v>6</v>
      </c>
    </row>
    <row r="6" spans="2:4" ht="19.5" customHeight="1">
      <c r="B6" s="38" t="s">
        <v>22</v>
      </c>
      <c r="C6" s="43">
        <f>COUNTIF('2017'!$C$8:$C$67,"BRESCIA")</f>
        <v>5</v>
      </c>
      <c r="D6" s="1"/>
    </row>
    <row r="7" spans="2:4" ht="19.5" customHeight="1">
      <c r="B7" s="38" t="s">
        <v>19</v>
      </c>
      <c r="C7" s="43">
        <f>COUNTIF('2017'!$C$8:$C$67,"CITTA' METROPOLITANA DI MILANO")</f>
        <v>12</v>
      </c>
      <c r="D7" s="1"/>
    </row>
    <row r="8" spans="2:4" ht="19.5" customHeight="1">
      <c r="B8" s="38" t="s">
        <v>18</v>
      </c>
      <c r="C8" s="43">
        <f>COUNTIF('2017'!$C$8:$C$67,"INSUBRIA")</f>
        <v>3</v>
      </c>
      <c r="D8" s="1"/>
    </row>
    <row r="9" spans="2:4" ht="19.5" customHeight="1">
      <c r="B9" s="38" t="s">
        <v>21</v>
      </c>
      <c r="C9" s="43">
        <f>COUNTIF('2017'!$C$8:$C$67,"BRIANZA")</f>
        <v>3</v>
      </c>
      <c r="D9" s="1"/>
    </row>
    <row r="10" spans="2:4" ht="19.5" customHeight="1">
      <c r="B10" s="38" t="s">
        <v>24</v>
      </c>
      <c r="C10" s="43">
        <f>COUNTIF('2017'!$C$8:$C$67,"PAVIA")</f>
        <v>7</v>
      </c>
      <c r="D10" s="1"/>
    </row>
    <row r="11" spans="2:4" ht="19.5" customHeight="1">
      <c r="B11" s="38" t="s">
        <v>20</v>
      </c>
      <c r="C11" s="43">
        <f>COUNTIF('2017'!$C$8:$C$67,"VAL PADANA")</f>
        <v>3</v>
      </c>
      <c r="D11" s="1"/>
    </row>
    <row r="12" spans="2:4" ht="19.5" customHeight="1" thickBot="1">
      <c r="B12" s="39" t="s">
        <v>25</v>
      </c>
      <c r="C12" s="44">
        <f>COUNTIF('2017'!$C$8:$C$67,"MONTAGNA")</f>
        <v>4</v>
      </c>
      <c r="D12" s="1"/>
    </row>
    <row r="13" spans="2:4" s="22" customFormat="1" ht="39.75" customHeight="1" thickBot="1">
      <c r="B13" s="40" t="s">
        <v>1</v>
      </c>
      <c r="C13" s="45">
        <f>SUM(C5:C12)</f>
        <v>43</v>
      </c>
      <c r="D13" s="21"/>
    </row>
    <row r="32" ht="12.75">
      <c r="D32" t="s">
        <v>14</v>
      </c>
    </row>
  </sheetData>
  <sheetProtection/>
  <mergeCells count="2">
    <mergeCell ref="B1:C1"/>
    <mergeCell ref="B2:C2"/>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Agostina Panzeri</cp:lastModifiedBy>
  <cp:lastPrinted>2017-02-02T10:21:33Z</cp:lastPrinted>
  <dcterms:created xsi:type="dcterms:W3CDTF">2004-08-27T13:25:12Z</dcterms:created>
  <dcterms:modified xsi:type="dcterms:W3CDTF">2017-11-10T12:33:00Z</dcterms:modified>
  <cp:category/>
  <cp:version/>
  <cp:contentType/>
  <cp:contentStatus/>
</cp:coreProperties>
</file>